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سجل المعدات" sheetId="2" state="visible" r:id="rId2"/>
    <sheet xmlns:r="http://schemas.openxmlformats.org/officeDocument/2006/relationships" name="خطة الصيانة" sheetId="3" state="visible" r:id="rId3"/>
    <sheet xmlns:r="http://schemas.openxmlformats.org/officeDocument/2006/relationships" name="ملخص" sheetId="4" state="visible" r:id="rId4"/>
    <sheet xmlns:r="http://schemas.openxmlformats.org/officeDocument/2006/relationships" name="القوائم"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9">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sz val="10"/>
    </font>
    <font>
      <b val="1"/>
      <color rgb="00FFFFFF"/>
      <sz val="10"/>
    </font>
    <font>
      <i val="1"/>
      <color rgb="00595959"/>
      <sz val="10"/>
    </font>
    <font>
      <b val="1"/>
    </font>
  </fonts>
  <fills count="5">
    <fill>
      <patternFill/>
    </fill>
    <fill>
      <patternFill patternType="gray125"/>
    </fill>
    <fill>
      <patternFill patternType="solid">
        <fgColor rgb="001F3864"/>
      </patternFill>
    </fill>
    <fill>
      <patternFill patternType="solid">
        <fgColor rgb="00FFF2CC"/>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0" fillId="3" borderId="1" pivotButton="0" quotePrefix="0" xfId="0"/>
    <xf numFmtId="0" fontId="8" fillId="0" borderId="1" applyAlignment="1" pivotButton="0" quotePrefix="0" xfId="0">
      <alignment vertical="center" wrapText="1"/>
    </xf>
    <xf numFmtId="164" fontId="0" fillId="3" borderId="1" pivotButton="0" quotePrefix="0" xfId="0"/>
    <xf numFmtId="0" fontId="0" fillId="4" borderId="1" pivotButton="0" quotePrefix="0" xfId="0"/>
    <xf numFmtId="1" fontId="0" fillId="4" borderId="1" pivotButton="0" quotePrefix="0" xfId="0"/>
    <xf numFmtId="164" fontId="0" fillId="4" borderId="1" pivotButton="0" quotePrefix="0" xfId="0"/>
    <xf numFmtId="2" fontId="0" fillId="3" borderId="1" pivotButton="0" quotePrefix="0" xfId="0"/>
    <xf numFmtId="165" fontId="0" fillId="4" borderId="1" pivotButton="0" quotePrefix="0" xfId="0"/>
    <xf numFmtId="0" fontId="0" fillId="0" borderId="1" applyAlignment="1" pivotButton="0" quotePrefix="0" xfId="0">
      <alignment vertical="center" wrapText="1"/>
    </xf>
    <xf numFmtId="1" fontId="8" fillId="4" borderId="1" pivotButton="0" quotePrefix="0" xfId="0"/>
    <xf numFmtId="165" fontId="8" fillId="4" borderId="1" pivotButton="0" quotePrefix="0" xfId="0"/>
    <xf numFmtId="0" fontId="7" fillId="0" borderId="0" pivotButton="0" quotePrefix="0" xfId="0"/>
  </cellXfs>
  <cellStyles count="1">
    <cellStyle name="Normal" xfId="0" builtinId="0" hidden="0"/>
  </cellStyles>
  <dxfs count="3">
    <dxf>
      <fill>
        <patternFill patternType="solid">
          <fgColor rgb="00C6EFCE"/>
        </patternFill>
      </fill>
    </dxf>
    <dxf>
      <fill>
        <patternFill patternType="solid">
          <fgColor rgb="00FFC7CE"/>
        </patternFill>
      </fill>
    </dxf>
    <dxf>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8"/>
  <sheetViews>
    <sheetView rightToLeft="1" workbookViewId="0">
      <selection activeCell="A1" sqref="A1"/>
    </sheetView>
  </sheetViews>
  <sheetFormatPr baseColWidth="8" defaultRowHeight="15"/>
  <cols>
    <col width="118" customWidth="1" min="1" max="1"/>
  </cols>
  <sheetData>
    <row r="1">
      <c r="A1" s="1" t="inlineStr">
        <is>
          <t>خطة الصيانة الوقائية | Preventive maintenance plan</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18" customHeight="1">
      <c r="A6" s="4" t="inlineStr">
        <is>
          <t>سجل المعدات: رمز كل معدة واسمها وموقعها وفئتها ودرجة أهميتها.</t>
        </is>
      </c>
    </row>
    <row r="7" ht="36" customHeight="1">
      <c r="A7" s="4" t="inlineStr">
        <is>
          <t>خطة الصيانة: مهمة لكل سطر، مع التكرار وتاريخ آخر تنفيذ. يحسب الملف تاريخ الاستحقاق القادم والأيام المتبقية والحالة.</t>
        </is>
      </c>
    </row>
    <row r="8" ht="18" customHeight="1">
      <c r="A8" s="4" t="inlineStr">
        <is>
          <t>ملخص: عدد المهام المتأخرة والمستحقة خلال سبعة أيام، ومجموع ساعات العمل السنوية التقديرية.</t>
        </is>
      </c>
    </row>
    <row r="9" ht="18" customHeight="1">
      <c r="A9" s="4" t="inlineStr">
        <is>
          <t>القوائم: جدول التكرارات وعدد أيام كل تكرار. غيّر الأيام إن كان تقويم منشأتك مختلفاً.</t>
        </is>
      </c>
    </row>
    <row r="11">
      <c r="A11" s="3" t="inlineStr">
        <is>
          <t>طريقة الاستخدام خطوة بخطوة</t>
        </is>
      </c>
    </row>
    <row r="12" ht="18" customHeight="1">
      <c r="A12" s="4" t="inlineStr">
        <is>
          <t>1) سجّل المعدات في ورقة سجل المعدات، ولكل معدة رمز لا يتكرر.</t>
        </is>
      </c>
    </row>
    <row r="13" ht="18" customHeight="1">
      <c r="A13" s="4" t="inlineStr">
        <is>
          <t>2) في ورقة خطة الصيانة اكتب رمز المعدة ووصف المهمة، واختر التكرار من القائمة، واكتب تاريخ آخر تنفيذ.</t>
        </is>
      </c>
    </row>
    <row r="14" ht="18" customHeight="1">
      <c r="A14" s="4" t="inlineStr">
        <is>
          <t>3) بعد تنفيذ المهمة غيّر تاريخ آخر تنفيذ فيتحرك الاستحقاق القادم وحده.</t>
        </is>
      </c>
    </row>
    <row r="15" ht="36" customHeight="1">
      <c r="A15" s="4" t="inlineStr">
        <is>
          <t>4) خلية تاريخ المتابعة تأخذ تاريخ اليوم تلقائياً. اكتب فيها تاريخاً آخر إن أردت أن ترى الخطة كما ستكون في يوم محدد.</t>
        </is>
      </c>
    </row>
    <row r="17">
      <c r="A17" s="3" t="inlineStr">
        <is>
          <t>حدود القالب</t>
        </is>
      </c>
    </row>
    <row r="18" ht="18" customHeight="1">
      <c r="A18" s="4" t="inlineStr">
        <is>
          <t>التكرار محسوب بالأيام التقويمية: الشهري 30 يوماً، والربع سنوي 91، ونصف السنوي 182، والسنوي 365.</t>
        </is>
      </c>
    </row>
    <row r="19" ht="18" customHeight="1">
      <c r="A19" s="4" t="inlineStr">
        <is>
          <t>القالب لا يصدر أوامر عمل ولا يرسل تنبيهات، ولا يحسب الصيانة المبنية على عدّاد ساعات التشغيل.</t>
        </is>
      </c>
    </row>
    <row r="21">
      <c r="A21" s="3" t="inlineStr">
        <is>
          <t>متى لا يكفي الجدول</t>
        </is>
      </c>
    </row>
    <row r="22" ht="36" customHeight="1">
      <c r="A22"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3" ht="36" customHeight="1">
      <c r="A23"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5">
      <c r="A25" s="3" t="inlineStr">
        <is>
          <t>تنبيه</t>
        </is>
      </c>
    </row>
    <row r="26" ht="36" customHeight="1">
      <c r="A26"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28">
      <c r="A28"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05"/>
  <sheetViews>
    <sheetView rightToLeft="1" workbookViewId="0">
      <selection activeCell="A1" sqref="A1"/>
    </sheetView>
  </sheetViews>
  <sheetFormatPr baseColWidth="8" defaultRowHeight="15"/>
  <cols>
    <col width="14" customWidth="1" min="1" max="1"/>
    <col width="32" customWidth="1" min="2" max="2"/>
    <col width="22" customWidth="1" min="3" max="3"/>
    <col width="18" customWidth="1" min="4" max="4"/>
    <col width="12" customWidth="1" min="5" max="5"/>
    <col width="22" customWidth="1" min="6" max="6"/>
    <col width="30" customWidth="1" min="7" max="7"/>
  </cols>
  <sheetData>
    <row r="1">
      <c r="A1" s="1" t="inlineStr">
        <is>
          <t>سجل المعدات | Equipment register</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5" ht="34" customHeight="1">
      <c r="A5" s="7" t="inlineStr">
        <is>
          <t>رمز المعدة
Asset code</t>
        </is>
      </c>
      <c r="B5" s="7" t="inlineStr">
        <is>
          <t>اسم المعدة
Equipment name</t>
        </is>
      </c>
      <c r="C5" s="7" t="inlineStr">
        <is>
          <t>الموقع
Location</t>
        </is>
      </c>
      <c r="D5" s="7" t="inlineStr">
        <is>
          <t>الفئة
Category</t>
        </is>
      </c>
      <c r="E5" s="7" t="inlineStr">
        <is>
          <t>الأهمية
Criticality</t>
        </is>
      </c>
      <c r="F5" s="7" t="inlineStr">
        <is>
          <t>الصانع / الطراز
Make / model</t>
        </is>
      </c>
      <c r="G5" s="7" t="inlineStr">
        <is>
          <t>ملاحظات
Notes</t>
        </is>
      </c>
    </row>
    <row r="6">
      <c r="A6" s="8" t="inlineStr">
        <is>
          <t>EQ-001</t>
        </is>
      </c>
      <c r="B6" s="8" t="inlineStr">
        <is>
          <t>مكيف مركزي - الدور الأول</t>
        </is>
      </c>
      <c r="C6" s="8" t="inlineStr">
        <is>
          <t>المبنى الرئيسي</t>
        </is>
      </c>
      <c r="D6" s="8" t="inlineStr">
        <is>
          <t>تكييف</t>
        </is>
      </c>
      <c r="E6" s="8" t="inlineStr">
        <is>
          <t>عالية</t>
        </is>
      </c>
      <c r="F6" s="8" t="inlineStr">
        <is>
          <t>—</t>
        </is>
      </c>
      <c r="G6" s="8" t="inlineStr"/>
    </row>
    <row r="7">
      <c r="A7" s="8" t="inlineStr">
        <is>
          <t>EQ-002</t>
        </is>
      </c>
      <c r="B7" s="8" t="inlineStr">
        <is>
          <t>مولد كهربائي احتياطي</t>
        </is>
      </c>
      <c r="C7" s="8" t="inlineStr">
        <is>
          <t>غرفة المولدات</t>
        </is>
      </c>
      <c r="D7" s="8" t="inlineStr">
        <is>
          <t>كهرباء</t>
        </is>
      </c>
      <c r="E7" s="8" t="inlineStr">
        <is>
          <t>عالية</t>
        </is>
      </c>
      <c r="F7" s="8" t="inlineStr">
        <is>
          <t>—</t>
        </is>
      </c>
      <c r="G7" s="8" t="inlineStr"/>
    </row>
    <row r="8">
      <c r="A8" s="8" t="inlineStr">
        <is>
          <t>EQ-003</t>
        </is>
      </c>
      <c r="B8" s="8" t="inlineStr">
        <is>
          <t>مضخة مياه رئيسية</t>
        </is>
      </c>
      <c r="C8" s="8" t="inlineStr">
        <is>
          <t>غرفة المضخات</t>
        </is>
      </c>
      <c r="D8" s="8" t="inlineStr">
        <is>
          <t>سباكة</t>
        </is>
      </c>
      <c r="E8" s="8" t="inlineStr">
        <is>
          <t>متوسطة</t>
        </is>
      </c>
      <c r="F8" s="8" t="inlineStr">
        <is>
          <t>—</t>
        </is>
      </c>
      <c r="G8" s="8" t="inlineStr"/>
    </row>
    <row r="9">
      <c r="A9" s="8" t="inlineStr">
        <is>
          <t>EQ-004</t>
        </is>
      </c>
      <c r="B9" s="8" t="inlineStr">
        <is>
          <t>مصعد الركاب رقم 1</t>
        </is>
      </c>
      <c r="C9" s="8" t="inlineStr">
        <is>
          <t>المبنى الرئيسي</t>
        </is>
      </c>
      <c r="D9" s="8" t="inlineStr">
        <is>
          <t>مصاعد</t>
        </is>
      </c>
      <c r="E9" s="8" t="inlineStr">
        <is>
          <t>عالية</t>
        </is>
      </c>
      <c r="F9" s="8" t="inlineStr">
        <is>
          <t>—</t>
        </is>
      </c>
      <c r="G9" s="8" t="inlineStr">
        <is>
          <t>عقد صيانة مع المورد</t>
        </is>
      </c>
    </row>
    <row r="10">
      <c r="A10" s="8" t="inlineStr">
        <is>
          <t>EQ-005</t>
        </is>
      </c>
      <c r="B10" s="8" t="inlineStr">
        <is>
          <t>نظام إنذار الحريق</t>
        </is>
      </c>
      <c r="C10" s="8" t="inlineStr">
        <is>
          <t>كامل المبنى</t>
        </is>
      </c>
      <c r="D10" s="8" t="inlineStr">
        <is>
          <t>سلامة</t>
        </is>
      </c>
      <c r="E10" s="8" t="inlineStr">
        <is>
          <t>عالية</t>
        </is>
      </c>
      <c r="F10" s="8" t="inlineStr">
        <is>
          <t>—</t>
        </is>
      </c>
      <c r="G10" s="8" t="inlineStr"/>
    </row>
    <row r="11">
      <c r="A11" s="8" t="inlineStr">
        <is>
          <t>EQ-006</t>
        </is>
      </c>
      <c r="B11" s="8" t="inlineStr">
        <is>
          <t>رافعة شوكية</t>
        </is>
      </c>
      <c r="C11" s="8" t="inlineStr">
        <is>
          <t>المستودع</t>
        </is>
      </c>
      <c r="D11" s="8" t="inlineStr">
        <is>
          <t>معدات مناولة</t>
        </is>
      </c>
      <c r="E11" s="8" t="inlineStr">
        <is>
          <t>متوسطة</t>
        </is>
      </c>
      <c r="F11" s="8" t="inlineStr">
        <is>
          <t>—</t>
        </is>
      </c>
      <c r="G11" s="8" t="inlineStr"/>
    </row>
    <row r="12">
      <c r="A12" s="8" t="n"/>
      <c r="B12" s="8" t="n"/>
      <c r="C12" s="8" t="n"/>
      <c r="D12" s="8" t="n"/>
      <c r="E12" s="8" t="n"/>
      <c r="F12" s="8" t="n"/>
      <c r="G12" s="8" t="n"/>
    </row>
    <row r="13">
      <c r="A13" s="8" t="n"/>
      <c r="B13" s="8" t="n"/>
      <c r="C13" s="8" t="n"/>
      <c r="D13" s="8" t="n"/>
      <c r="E13" s="8" t="n"/>
      <c r="F13" s="8" t="n"/>
      <c r="G13" s="8" t="n"/>
    </row>
    <row r="14">
      <c r="A14" s="8" t="n"/>
      <c r="B14" s="8" t="n"/>
      <c r="C14" s="8" t="n"/>
      <c r="D14" s="8" t="n"/>
      <c r="E14" s="8" t="n"/>
      <c r="F14" s="8" t="n"/>
      <c r="G14" s="8" t="n"/>
    </row>
    <row r="15">
      <c r="A15" s="8" t="n"/>
      <c r="B15" s="8" t="n"/>
      <c r="C15" s="8" t="n"/>
      <c r="D15" s="8" t="n"/>
      <c r="E15" s="8" t="n"/>
      <c r="F15" s="8" t="n"/>
      <c r="G15" s="8" t="n"/>
    </row>
    <row r="16">
      <c r="A16" s="8" t="n"/>
      <c r="B16" s="8" t="n"/>
      <c r="C16" s="8" t="n"/>
      <c r="D16" s="8" t="n"/>
      <c r="E16" s="8" t="n"/>
      <c r="F16" s="8" t="n"/>
      <c r="G16" s="8" t="n"/>
    </row>
    <row r="17">
      <c r="A17" s="8" t="n"/>
      <c r="B17" s="8" t="n"/>
      <c r="C17" s="8" t="n"/>
      <c r="D17" s="8" t="n"/>
      <c r="E17" s="8" t="n"/>
      <c r="F17" s="8" t="n"/>
      <c r="G17" s="8" t="n"/>
    </row>
    <row r="18">
      <c r="A18" s="8" t="n"/>
      <c r="B18" s="8" t="n"/>
      <c r="C18" s="8" t="n"/>
      <c r="D18" s="8" t="n"/>
      <c r="E18" s="8" t="n"/>
      <c r="F18" s="8" t="n"/>
      <c r="G18" s="8" t="n"/>
    </row>
    <row r="19">
      <c r="A19" s="8" t="n"/>
      <c r="B19" s="8" t="n"/>
      <c r="C19" s="8" t="n"/>
      <c r="D19" s="8" t="n"/>
      <c r="E19" s="8" t="n"/>
      <c r="F19" s="8" t="n"/>
      <c r="G19" s="8" t="n"/>
    </row>
    <row r="20">
      <c r="A20" s="8" t="n"/>
      <c r="B20" s="8" t="n"/>
      <c r="C20" s="8" t="n"/>
      <c r="D20" s="8" t="n"/>
      <c r="E20" s="8" t="n"/>
      <c r="F20" s="8" t="n"/>
      <c r="G20" s="8" t="n"/>
    </row>
    <row r="21">
      <c r="A21" s="8" t="n"/>
      <c r="B21" s="8" t="n"/>
      <c r="C21" s="8" t="n"/>
      <c r="D21" s="8" t="n"/>
      <c r="E21" s="8" t="n"/>
      <c r="F21" s="8" t="n"/>
      <c r="G21" s="8" t="n"/>
    </row>
    <row r="22">
      <c r="A22" s="8" t="n"/>
      <c r="B22" s="8" t="n"/>
      <c r="C22" s="8" t="n"/>
      <c r="D22" s="8" t="n"/>
      <c r="E22" s="8" t="n"/>
      <c r="F22" s="8" t="n"/>
      <c r="G22" s="8" t="n"/>
    </row>
    <row r="23">
      <c r="A23" s="8" t="n"/>
      <c r="B23" s="8" t="n"/>
      <c r="C23" s="8" t="n"/>
      <c r="D23" s="8" t="n"/>
      <c r="E23" s="8" t="n"/>
      <c r="F23" s="8" t="n"/>
      <c r="G23" s="8" t="n"/>
    </row>
    <row r="24">
      <c r="A24" s="8" t="n"/>
      <c r="B24" s="8" t="n"/>
      <c r="C24" s="8" t="n"/>
      <c r="D24" s="8" t="n"/>
      <c r="E24" s="8" t="n"/>
      <c r="F24" s="8" t="n"/>
      <c r="G24" s="8" t="n"/>
    </row>
    <row r="25">
      <c r="A25" s="8" t="n"/>
      <c r="B25" s="8" t="n"/>
      <c r="C25" s="8" t="n"/>
      <c r="D25" s="8" t="n"/>
      <c r="E25" s="8" t="n"/>
      <c r="F25" s="8" t="n"/>
      <c r="G25" s="8" t="n"/>
    </row>
    <row r="26">
      <c r="A26" s="8" t="n"/>
      <c r="B26" s="8" t="n"/>
      <c r="C26" s="8" t="n"/>
      <c r="D26" s="8" t="n"/>
      <c r="E26" s="8" t="n"/>
      <c r="F26" s="8" t="n"/>
      <c r="G26" s="8" t="n"/>
    </row>
    <row r="27">
      <c r="A27" s="8" t="n"/>
      <c r="B27" s="8" t="n"/>
      <c r="C27" s="8" t="n"/>
      <c r="D27" s="8" t="n"/>
      <c r="E27" s="8" t="n"/>
      <c r="F27" s="8" t="n"/>
      <c r="G27" s="8" t="n"/>
    </row>
    <row r="28">
      <c r="A28" s="8" t="n"/>
      <c r="B28" s="8" t="n"/>
      <c r="C28" s="8" t="n"/>
      <c r="D28" s="8" t="n"/>
      <c r="E28" s="8" t="n"/>
      <c r="F28" s="8" t="n"/>
      <c r="G28" s="8" t="n"/>
    </row>
    <row r="29">
      <c r="A29" s="8" t="n"/>
      <c r="B29" s="8" t="n"/>
      <c r="C29" s="8" t="n"/>
      <c r="D29" s="8" t="n"/>
      <c r="E29" s="8" t="n"/>
      <c r="F29" s="8" t="n"/>
      <c r="G29" s="8" t="n"/>
    </row>
    <row r="30">
      <c r="A30" s="8" t="n"/>
      <c r="B30" s="8" t="n"/>
      <c r="C30" s="8" t="n"/>
      <c r="D30" s="8" t="n"/>
      <c r="E30" s="8" t="n"/>
      <c r="F30" s="8" t="n"/>
      <c r="G30" s="8" t="n"/>
    </row>
    <row r="31">
      <c r="A31" s="8" t="n"/>
      <c r="B31" s="8" t="n"/>
      <c r="C31" s="8" t="n"/>
      <c r="D31" s="8" t="n"/>
      <c r="E31" s="8" t="n"/>
      <c r="F31" s="8" t="n"/>
      <c r="G31" s="8" t="n"/>
    </row>
    <row r="32">
      <c r="A32" s="8" t="n"/>
      <c r="B32" s="8" t="n"/>
      <c r="C32" s="8" t="n"/>
      <c r="D32" s="8" t="n"/>
      <c r="E32" s="8" t="n"/>
      <c r="F32" s="8" t="n"/>
      <c r="G32" s="8" t="n"/>
    </row>
    <row r="33">
      <c r="A33" s="8" t="n"/>
      <c r="B33" s="8" t="n"/>
      <c r="C33" s="8" t="n"/>
      <c r="D33" s="8" t="n"/>
      <c r="E33" s="8" t="n"/>
      <c r="F33" s="8" t="n"/>
      <c r="G33" s="8" t="n"/>
    </row>
    <row r="34">
      <c r="A34" s="8" t="n"/>
      <c r="B34" s="8" t="n"/>
      <c r="C34" s="8" t="n"/>
      <c r="D34" s="8" t="n"/>
      <c r="E34" s="8" t="n"/>
      <c r="F34" s="8" t="n"/>
      <c r="G34" s="8" t="n"/>
    </row>
    <row r="35">
      <c r="A35" s="8" t="n"/>
      <c r="B35" s="8" t="n"/>
      <c r="C35" s="8" t="n"/>
      <c r="D35" s="8" t="n"/>
      <c r="E35" s="8" t="n"/>
      <c r="F35" s="8" t="n"/>
      <c r="G35" s="8" t="n"/>
    </row>
    <row r="36">
      <c r="A36" s="8" t="n"/>
      <c r="B36" s="8" t="n"/>
      <c r="C36" s="8" t="n"/>
      <c r="D36" s="8" t="n"/>
      <c r="E36" s="8" t="n"/>
      <c r="F36" s="8" t="n"/>
      <c r="G36" s="8" t="n"/>
    </row>
    <row r="37">
      <c r="A37" s="8" t="n"/>
      <c r="B37" s="8" t="n"/>
      <c r="C37" s="8" t="n"/>
      <c r="D37" s="8" t="n"/>
      <c r="E37" s="8" t="n"/>
      <c r="F37" s="8" t="n"/>
      <c r="G37" s="8" t="n"/>
    </row>
    <row r="38">
      <c r="A38" s="8" t="n"/>
      <c r="B38" s="8" t="n"/>
      <c r="C38" s="8" t="n"/>
      <c r="D38" s="8" t="n"/>
      <c r="E38" s="8" t="n"/>
      <c r="F38" s="8" t="n"/>
      <c r="G38" s="8" t="n"/>
    </row>
    <row r="39">
      <c r="A39" s="8" t="n"/>
      <c r="B39" s="8" t="n"/>
      <c r="C39" s="8" t="n"/>
      <c r="D39" s="8" t="n"/>
      <c r="E39" s="8" t="n"/>
      <c r="F39" s="8" t="n"/>
      <c r="G39" s="8" t="n"/>
    </row>
    <row r="40">
      <c r="A40" s="8" t="n"/>
      <c r="B40" s="8" t="n"/>
      <c r="C40" s="8" t="n"/>
      <c r="D40" s="8" t="n"/>
      <c r="E40" s="8" t="n"/>
      <c r="F40" s="8" t="n"/>
      <c r="G40" s="8" t="n"/>
    </row>
    <row r="41">
      <c r="A41" s="8" t="n"/>
      <c r="B41" s="8" t="n"/>
      <c r="C41" s="8" t="n"/>
      <c r="D41" s="8" t="n"/>
      <c r="E41" s="8" t="n"/>
      <c r="F41" s="8" t="n"/>
      <c r="G41" s="8" t="n"/>
    </row>
    <row r="42">
      <c r="A42" s="8" t="n"/>
      <c r="B42" s="8" t="n"/>
      <c r="C42" s="8" t="n"/>
      <c r="D42" s="8" t="n"/>
      <c r="E42" s="8" t="n"/>
      <c r="F42" s="8" t="n"/>
      <c r="G42" s="8" t="n"/>
    </row>
    <row r="43">
      <c r="A43" s="8" t="n"/>
      <c r="B43" s="8" t="n"/>
      <c r="C43" s="8" t="n"/>
      <c r="D43" s="8" t="n"/>
      <c r="E43" s="8" t="n"/>
      <c r="F43" s="8" t="n"/>
      <c r="G43" s="8" t="n"/>
    </row>
    <row r="44">
      <c r="A44" s="8" t="n"/>
      <c r="B44" s="8" t="n"/>
      <c r="C44" s="8" t="n"/>
      <c r="D44" s="8" t="n"/>
      <c r="E44" s="8" t="n"/>
      <c r="F44" s="8" t="n"/>
      <c r="G44" s="8" t="n"/>
    </row>
    <row r="45">
      <c r="A45" s="8" t="n"/>
      <c r="B45" s="8" t="n"/>
      <c r="C45" s="8" t="n"/>
      <c r="D45" s="8" t="n"/>
      <c r="E45" s="8" t="n"/>
      <c r="F45" s="8" t="n"/>
      <c r="G45" s="8" t="n"/>
    </row>
    <row r="46">
      <c r="A46" s="8" t="n"/>
      <c r="B46" s="8" t="n"/>
      <c r="C46" s="8" t="n"/>
      <c r="D46" s="8" t="n"/>
      <c r="E46" s="8" t="n"/>
      <c r="F46" s="8" t="n"/>
      <c r="G46" s="8" t="n"/>
    </row>
    <row r="47">
      <c r="A47" s="8" t="n"/>
      <c r="B47" s="8" t="n"/>
      <c r="C47" s="8" t="n"/>
      <c r="D47" s="8" t="n"/>
      <c r="E47" s="8" t="n"/>
      <c r="F47" s="8" t="n"/>
      <c r="G47" s="8" t="n"/>
    </row>
    <row r="48">
      <c r="A48" s="8" t="n"/>
      <c r="B48" s="8" t="n"/>
      <c r="C48" s="8" t="n"/>
      <c r="D48" s="8" t="n"/>
      <c r="E48" s="8" t="n"/>
      <c r="F48" s="8" t="n"/>
      <c r="G48" s="8" t="n"/>
    </row>
    <row r="49">
      <c r="A49" s="8" t="n"/>
      <c r="B49" s="8" t="n"/>
      <c r="C49" s="8" t="n"/>
      <c r="D49" s="8" t="n"/>
      <c r="E49" s="8" t="n"/>
      <c r="F49" s="8" t="n"/>
      <c r="G49" s="8" t="n"/>
    </row>
    <row r="50">
      <c r="A50" s="8" t="n"/>
      <c r="B50" s="8" t="n"/>
      <c r="C50" s="8" t="n"/>
      <c r="D50" s="8" t="n"/>
      <c r="E50" s="8" t="n"/>
      <c r="F50" s="8" t="n"/>
      <c r="G50" s="8" t="n"/>
    </row>
    <row r="51">
      <c r="A51" s="8" t="n"/>
      <c r="B51" s="8" t="n"/>
      <c r="C51" s="8" t="n"/>
      <c r="D51" s="8" t="n"/>
      <c r="E51" s="8" t="n"/>
      <c r="F51" s="8" t="n"/>
      <c r="G51" s="8" t="n"/>
    </row>
    <row r="52">
      <c r="A52" s="8" t="n"/>
      <c r="B52" s="8" t="n"/>
      <c r="C52" s="8" t="n"/>
      <c r="D52" s="8" t="n"/>
      <c r="E52" s="8" t="n"/>
      <c r="F52" s="8" t="n"/>
      <c r="G52" s="8" t="n"/>
    </row>
    <row r="53">
      <c r="A53" s="8" t="n"/>
      <c r="B53" s="8" t="n"/>
      <c r="C53" s="8" t="n"/>
      <c r="D53" s="8" t="n"/>
      <c r="E53" s="8" t="n"/>
      <c r="F53" s="8" t="n"/>
      <c r="G53" s="8" t="n"/>
    </row>
    <row r="54">
      <c r="A54" s="8" t="n"/>
      <c r="B54" s="8" t="n"/>
      <c r="C54" s="8" t="n"/>
      <c r="D54" s="8" t="n"/>
      <c r="E54" s="8" t="n"/>
      <c r="F54" s="8" t="n"/>
      <c r="G54" s="8" t="n"/>
    </row>
    <row r="55">
      <c r="A55" s="8" t="n"/>
      <c r="B55" s="8" t="n"/>
      <c r="C55" s="8" t="n"/>
      <c r="D55" s="8" t="n"/>
      <c r="E55" s="8" t="n"/>
      <c r="F55" s="8" t="n"/>
      <c r="G55" s="8" t="n"/>
    </row>
    <row r="56">
      <c r="A56" s="8" t="n"/>
      <c r="B56" s="8" t="n"/>
      <c r="C56" s="8" t="n"/>
      <c r="D56" s="8" t="n"/>
      <c r="E56" s="8" t="n"/>
      <c r="F56" s="8" t="n"/>
      <c r="G56" s="8" t="n"/>
    </row>
    <row r="57">
      <c r="A57" s="8" t="n"/>
      <c r="B57" s="8" t="n"/>
      <c r="C57" s="8" t="n"/>
      <c r="D57" s="8" t="n"/>
      <c r="E57" s="8" t="n"/>
      <c r="F57" s="8" t="n"/>
      <c r="G57" s="8" t="n"/>
    </row>
    <row r="58">
      <c r="A58" s="8" t="n"/>
      <c r="B58" s="8" t="n"/>
      <c r="C58" s="8" t="n"/>
      <c r="D58" s="8" t="n"/>
      <c r="E58" s="8" t="n"/>
      <c r="F58" s="8" t="n"/>
      <c r="G58" s="8" t="n"/>
    </row>
    <row r="59">
      <c r="A59" s="8" t="n"/>
      <c r="B59" s="8" t="n"/>
      <c r="C59" s="8" t="n"/>
      <c r="D59" s="8" t="n"/>
      <c r="E59" s="8" t="n"/>
      <c r="F59" s="8" t="n"/>
      <c r="G59" s="8" t="n"/>
    </row>
    <row r="60">
      <c r="A60" s="8" t="n"/>
      <c r="B60" s="8" t="n"/>
      <c r="C60" s="8" t="n"/>
      <c r="D60" s="8" t="n"/>
      <c r="E60" s="8" t="n"/>
      <c r="F60" s="8" t="n"/>
      <c r="G60" s="8" t="n"/>
    </row>
    <row r="61">
      <c r="A61" s="8" t="n"/>
      <c r="B61" s="8" t="n"/>
      <c r="C61" s="8" t="n"/>
      <c r="D61" s="8" t="n"/>
      <c r="E61" s="8" t="n"/>
      <c r="F61" s="8" t="n"/>
      <c r="G61" s="8" t="n"/>
    </row>
    <row r="62">
      <c r="A62" s="8" t="n"/>
      <c r="B62" s="8" t="n"/>
      <c r="C62" s="8" t="n"/>
      <c r="D62" s="8" t="n"/>
      <c r="E62" s="8" t="n"/>
      <c r="F62" s="8" t="n"/>
      <c r="G62" s="8" t="n"/>
    </row>
    <row r="63">
      <c r="A63" s="8" t="n"/>
      <c r="B63" s="8" t="n"/>
      <c r="C63" s="8" t="n"/>
      <c r="D63" s="8" t="n"/>
      <c r="E63" s="8" t="n"/>
      <c r="F63" s="8" t="n"/>
      <c r="G63" s="8" t="n"/>
    </row>
    <row r="64">
      <c r="A64" s="8" t="n"/>
      <c r="B64" s="8" t="n"/>
      <c r="C64" s="8" t="n"/>
      <c r="D64" s="8" t="n"/>
      <c r="E64" s="8" t="n"/>
      <c r="F64" s="8" t="n"/>
      <c r="G64" s="8" t="n"/>
    </row>
    <row r="65">
      <c r="A65" s="8" t="n"/>
      <c r="B65" s="8" t="n"/>
      <c r="C65" s="8" t="n"/>
      <c r="D65" s="8" t="n"/>
      <c r="E65" s="8" t="n"/>
      <c r="F65" s="8" t="n"/>
      <c r="G65" s="8" t="n"/>
    </row>
    <row r="66">
      <c r="A66" s="8" t="n"/>
      <c r="B66" s="8" t="n"/>
      <c r="C66" s="8" t="n"/>
      <c r="D66" s="8" t="n"/>
      <c r="E66" s="8" t="n"/>
      <c r="F66" s="8" t="n"/>
      <c r="G66" s="8" t="n"/>
    </row>
    <row r="67">
      <c r="A67" s="8" t="n"/>
      <c r="B67" s="8" t="n"/>
      <c r="C67" s="8" t="n"/>
      <c r="D67" s="8" t="n"/>
      <c r="E67" s="8" t="n"/>
      <c r="F67" s="8" t="n"/>
      <c r="G67" s="8" t="n"/>
    </row>
    <row r="68">
      <c r="A68" s="8" t="n"/>
      <c r="B68" s="8" t="n"/>
      <c r="C68" s="8" t="n"/>
      <c r="D68" s="8" t="n"/>
      <c r="E68" s="8" t="n"/>
      <c r="F68" s="8" t="n"/>
      <c r="G68" s="8" t="n"/>
    </row>
    <row r="69">
      <c r="A69" s="8" t="n"/>
      <c r="B69" s="8" t="n"/>
      <c r="C69" s="8" t="n"/>
      <c r="D69" s="8" t="n"/>
      <c r="E69" s="8" t="n"/>
      <c r="F69" s="8" t="n"/>
      <c r="G69" s="8" t="n"/>
    </row>
    <row r="70">
      <c r="A70" s="8" t="n"/>
      <c r="B70" s="8" t="n"/>
      <c r="C70" s="8" t="n"/>
      <c r="D70" s="8" t="n"/>
      <c r="E70" s="8" t="n"/>
      <c r="F70" s="8" t="n"/>
      <c r="G70" s="8" t="n"/>
    </row>
    <row r="71">
      <c r="A71" s="8" t="n"/>
      <c r="B71" s="8" t="n"/>
      <c r="C71" s="8" t="n"/>
      <c r="D71" s="8" t="n"/>
      <c r="E71" s="8" t="n"/>
      <c r="F71" s="8" t="n"/>
      <c r="G71" s="8" t="n"/>
    </row>
    <row r="72">
      <c r="A72" s="8" t="n"/>
      <c r="B72" s="8" t="n"/>
      <c r="C72" s="8" t="n"/>
      <c r="D72" s="8" t="n"/>
      <c r="E72" s="8" t="n"/>
      <c r="F72" s="8" t="n"/>
      <c r="G72" s="8" t="n"/>
    </row>
    <row r="73">
      <c r="A73" s="8" t="n"/>
      <c r="B73" s="8" t="n"/>
      <c r="C73" s="8" t="n"/>
      <c r="D73" s="8" t="n"/>
      <c r="E73" s="8" t="n"/>
      <c r="F73" s="8" t="n"/>
      <c r="G73" s="8" t="n"/>
    </row>
    <row r="74">
      <c r="A74" s="8" t="n"/>
      <c r="B74" s="8" t="n"/>
      <c r="C74" s="8" t="n"/>
      <c r="D74" s="8" t="n"/>
      <c r="E74" s="8" t="n"/>
      <c r="F74" s="8" t="n"/>
      <c r="G74" s="8" t="n"/>
    </row>
    <row r="75">
      <c r="A75" s="8" t="n"/>
      <c r="B75" s="8" t="n"/>
      <c r="C75" s="8" t="n"/>
      <c r="D75" s="8" t="n"/>
      <c r="E75" s="8" t="n"/>
      <c r="F75" s="8" t="n"/>
      <c r="G75" s="8" t="n"/>
    </row>
    <row r="76">
      <c r="A76" s="8" t="n"/>
      <c r="B76" s="8" t="n"/>
      <c r="C76" s="8" t="n"/>
      <c r="D76" s="8" t="n"/>
      <c r="E76" s="8" t="n"/>
      <c r="F76" s="8" t="n"/>
      <c r="G76" s="8" t="n"/>
    </row>
    <row r="77">
      <c r="A77" s="8" t="n"/>
      <c r="B77" s="8" t="n"/>
      <c r="C77" s="8" t="n"/>
      <c r="D77" s="8" t="n"/>
      <c r="E77" s="8" t="n"/>
      <c r="F77" s="8" t="n"/>
      <c r="G77" s="8" t="n"/>
    </row>
    <row r="78">
      <c r="A78" s="8" t="n"/>
      <c r="B78" s="8" t="n"/>
      <c r="C78" s="8" t="n"/>
      <c r="D78" s="8" t="n"/>
      <c r="E78" s="8" t="n"/>
      <c r="F78" s="8" t="n"/>
      <c r="G78" s="8" t="n"/>
    </row>
    <row r="79">
      <c r="A79" s="8" t="n"/>
      <c r="B79" s="8" t="n"/>
      <c r="C79" s="8" t="n"/>
      <c r="D79" s="8" t="n"/>
      <c r="E79" s="8" t="n"/>
      <c r="F79" s="8" t="n"/>
      <c r="G79" s="8" t="n"/>
    </row>
    <row r="80">
      <c r="A80" s="8" t="n"/>
      <c r="B80" s="8" t="n"/>
      <c r="C80" s="8" t="n"/>
      <c r="D80" s="8" t="n"/>
      <c r="E80" s="8" t="n"/>
      <c r="F80" s="8" t="n"/>
      <c r="G80" s="8" t="n"/>
    </row>
    <row r="81">
      <c r="A81" s="8" t="n"/>
      <c r="B81" s="8" t="n"/>
      <c r="C81" s="8" t="n"/>
      <c r="D81" s="8" t="n"/>
      <c r="E81" s="8" t="n"/>
      <c r="F81" s="8" t="n"/>
      <c r="G81" s="8" t="n"/>
    </row>
    <row r="82">
      <c r="A82" s="8" t="n"/>
      <c r="B82" s="8" t="n"/>
      <c r="C82" s="8" t="n"/>
      <c r="D82" s="8" t="n"/>
      <c r="E82" s="8" t="n"/>
      <c r="F82" s="8" t="n"/>
      <c r="G82" s="8" t="n"/>
    </row>
    <row r="83">
      <c r="A83" s="8" t="n"/>
      <c r="B83" s="8" t="n"/>
      <c r="C83" s="8" t="n"/>
      <c r="D83" s="8" t="n"/>
      <c r="E83" s="8" t="n"/>
      <c r="F83" s="8" t="n"/>
      <c r="G83" s="8" t="n"/>
    </row>
    <row r="84">
      <c r="A84" s="8" t="n"/>
      <c r="B84" s="8" t="n"/>
      <c r="C84" s="8" t="n"/>
      <c r="D84" s="8" t="n"/>
      <c r="E84" s="8" t="n"/>
      <c r="F84" s="8" t="n"/>
      <c r="G84" s="8" t="n"/>
    </row>
    <row r="85">
      <c r="A85" s="8" t="n"/>
      <c r="B85" s="8" t="n"/>
      <c r="C85" s="8" t="n"/>
      <c r="D85" s="8" t="n"/>
      <c r="E85" s="8" t="n"/>
      <c r="F85" s="8" t="n"/>
      <c r="G85" s="8" t="n"/>
    </row>
    <row r="86">
      <c r="A86" s="8" t="n"/>
      <c r="B86" s="8" t="n"/>
      <c r="C86" s="8" t="n"/>
      <c r="D86" s="8" t="n"/>
      <c r="E86" s="8" t="n"/>
      <c r="F86" s="8" t="n"/>
      <c r="G86" s="8" t="n"/>
    </row>
    <row r="87">
      <c r="A87" s="8" t="n"/>
      <c r="B87" s="8" t="n"/>
      <c r="C87" s="8" t="n"/>
      <c r="D87" s="8" t="n"/>
      <c r="E87" s="8" t="n"/>
      <c r="F87" s="8" t="n"/>
      <c r="G87" s="8" t="n"/>
    </row>
    <row r="88">
      <c r="A88" s="8" t="n"/>
      <c r="B88" s="8" t="n"/>
      <c r="C88" s="8" t="n"/>
      <c r="D88" s="8" t="n"/>
      <c r="E88" s="8" t="n"/>
      <c r="F88" s="8" t="n"/>
      <c r="G88" s="8" t="n"/>
    </row>
    <row r="89">
      <c r="A89" s="8" t="n"/>
      <c r="B89" s="8" t="n"/>
      <c r="C89" s="8" t="n"/>
      <c r="D89" s="8" t="n"/>
      <c r="E89" s="8" t="n"/>
      <c r="F89" s="8" t="n"/>
      <c r="G89" s="8" t="n"/>
    </row>
    <row r="90">
      <c r="A90" s="8" t="n"/>
      <c r="B90" s="8" t="n"/>
      <c r="C90" s="8" t="n"/>
      <c r="D90" s="8" t="n"/>
      <c r="E90" s="8" t="n"/>
      <c r="F90" s="8" t="n"/>
      <c r="G90" s="8" t="n"/>
    </row>
    <row r="91">
      <c r="A91" s="8" t="n"/>
      <c r="B91" s="8" t="n"/>
      <c r="C91" s="8" t="n"/>
      <c r="D91" s="8" t="n"/>
      <c r="E91" s="8" t="n"/>
      <c r="F91" s="8" t="n"/>
      <c r="G91" s="8" t="n"/>
    </row>
    <row r="92">
      <c r="A92" s="8" t="n"/>
      <c r="B92" s="8" t="n"/>
      <c r="C92" s="8" t="n"/>
      <c r="D92" s="8" t="n"/>
      <c r="E92" s="8" t="n"/>
      <c r="F92" s="8" t="n"/>
      <c r="G92" s="8" t="n"/>
    </row>
    <row r="93">
      <c r="A93" s="8" t="n"/>
      <c r="B93" s="8" t="n"/>
      <c r="C93" s="8" t="n"/>
      <c r="D93" s="8" t="n"/>
      <c r="E93" s="8" t="n"/>
      <c r="F93" s="8" t="n"/>
      <c r="G93" s="8" t="n"/>
    </row>
    <row r="94">
      <c r="A94" s="8" t="n"/>
      <c r="B94" s="8" t="n"/>
      <c r="C94" s="8" t="n"/>
      <c r="D94" s="8" t="n"/>
      <c r="E94" s="8" t="n"/>
      <c r="F94" s="8" t="n"/>
      <c r="G94" s="8" t="n"/>
    </row>
    <row r="95">
      <c r="A95" s="8" t="n"/>
      <c r="B95" s="8" t="n"/>
      <c r="C95" s="8" t="n"/>
      <c r="D95" s="8" t="n"/>
      <c r="E95" s="8" t="n"/>
      <c r="F95" s="8" t="n"/>
      <c r="G95" s="8" t="n"/>
    </row>
    <row r="96">
      <c r="A96" s="8" t="n"/>
      <c r="B96" s="8" t="n"/>
      <c r="C96" s="8" t="n"/>
      <c r="D96" s="8" t="n"/>
      <c r="E96" s="8" t="n"/>
      <c r="F96" s="8" t="n"/>
      <c r="G96" s="8" t="n"/>
    </row>
    <row r="97">
      <c r="A97" s="8" t="n"/>
      <c r="B97" s="8" t="n"/>
      <c r="C97" s="8" t="n"/>
      <c r="D97" s="8" t="n"/>
      <c r="E97" s="8" t="n"/>
      <c r="F97" s="8" t="n"/>
      <c r="G97" s="8" t="n"/>
    </row>
    <row r="98">
      <c r="A98" s="8" t="n"/>
      <c r="B98" s="8" t="n"/>
      <c r="C98" s="8" t="n"/>
      <c r="D98" s="8" t="n"/>
      <c r="E98" s="8" t="n"/>
      <c r="F98" s="8" t="n"/>
      <c r="G98" s="8" t="n"/>
    </row>
    <row r="99">
      <c r="A99" s="8" t="n"/>
      <c r="B99" s="8" t="n"/>
      <c r="C99" s="8" t="n"/>
      <c r="D99" s="8" t="n"/>
      <c r="E99" s="8" t="n"/>
      <c r="F99" s="8" t="n"/>
      <c r="G99" s="8" t="n"/>
    </row>
    <row r="100">
      <c r="A100" s="8" t="n"/>
      <c r="B100" s="8" t="n"/>
      <c r="C100" s="8" t="n"/>
      <c r="D100" s="8" t="n"/>
      <c r="E100" s="8" t="n"/>
      <c r="F100" s="8" t="n"/>
      <c r="G100" s="8" t="n"/>
    </row>
    <row r="101">
      <c r="A101" s="8" t="n"/>
      <c r="B101" s="8" t="n"/>
      <c r="C101" s="8" t="n"/>
      <c r="D101" s="8" t="n"/>
      <c r="E101" s="8" t="n"/>
      <c r="F101" s="8" t="n"/>
      <c r="G101" s="8" t="n"/>
    </row>
    <row r="102">
      <c r="A102" s="8" t="n"/>
      <c r="B102" s="8" t="n"/>
      <c r="C102" s="8" t="n"/>
      <c r="D102" s="8" t="n"/>
      <c r="E102" s="8" t="n"/>
      <c r="F102" s="8" t="n"/>
      <c r="G102" s="8" t="n"/>
    </row>
    <row r="103">
      <c r="A103" s="8" t="n"/>
      <c r="B103" s="8" t="n"/>
      <c r="C103" s="8" t="n"/>
      <c r="D103" s="8" t="n"/>
      <c r="E103" s="8" t="n"/>
      <c r="F103" s="8" t="n"/>
      <c r="G103" s="8" t="n"/>
    </row>
    <row r="104">
      <c r="A104" s="8" t="n"/>
      <c r="B104" s="8" t="n"/>
      <c r="C104" s="8" t="n"/>
      <c r="D104" s="8" t="n"/>
      <c r="E104" s="8" t="n"/>
      <c r="F104" s="8" t="n"/>
      <c r="G104" s="8" t="n"/>
    </row>
    <row r="105">
      <c r="A105" s="8" t="n"/>
      <c r="B105" s="8" t="n"/>
      <c r="C105" s="8" t="n"/>
      <c r="D105" s="8" t="n"/>
      <c r="E105" s="8" t="n"/>
      <c r="F105" s="8" t="n"/>
      <c r="G105" s="8" t="n"/>
    </row>
  </sheetData>
  <dataValidations count="1">
    <dataValidation sqref="E6:E105" showDropDown="0" showInputMessage="0" showErrorMessage="1" allowBlank="1" error="اختر قيمة من القائمة | Pick a value from the list." type="list">
      <formula1>"عالية,متوسطة,منخفضة"</formula1>
    </dataValidation>
  </dataValidations>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M106"/>
  <sheetViews>
    <sheetView rightToLeft="1" workbookViewId="0">
      <pane ySplit="6" topLeftCell="A7" activePane="bottomLeft" state="frozen"/>
      <selection pane="bottomLeft" activeCell="A1" sqref="A1"/>
    </sheetView>
  </sheetViews>
  <sheetFormatPr baseColWidth="8" defaultRowHeight="15"/>
  <cols>
    <col width="11" customWidth="1" min="1" max="1"/>
    <col width="12" customWidth="1" min="2" max="2"/>
    <col width="28" customWidth="1" min="3" max="3"/>
    <col width="44" customWidth="1" min="4" max="4"/>
    <col width="12" customWidth="1" min="5" max="5"/>
    <col width="10" customWidth="1" min="6" max="6"/>
    <col width="13" customWidth="1" min="7" max="7"/>
    <col width="13" customWidth="1" min="8" max="8"/>
    <col width="18" customWidth="1" min="9" max="9"/>
    <col width="10" customWidth="1" min="10" max="10"/>
    <col width="10" customWidth="1" min="11" max="11"/>
    <col width="20" customWidth="1" min="12" max="12"/>
    <col width="12" customWidth="1" min="13" max="13"/>
  </cols>
  <sheetData>
    <row r="1">
      <c r="A1" s="1" t="inlineStr">
        <is>
          <t>خطة الصيانة الوقائية | Preventive maintenance plan</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4">
      <c r="B4" s="9" t="inlineStr">
        <is>
          <t>تاريخ المتابعة | As-of date</t>
        </is>
      </c>
      <c r="C4" s="10">
        <f>TODAY()</f>
        <v/>
      </c>
    </row>
    <row r="6" ht="34" customHeight="1">
      <c r="A6" s="7" t="inlineStr">
        <is>
          <t>رقم المهمة
Task no.</t>
        </is>
      </c>
      <c r="B6" s="7" t="inlineStr">
        <is>
          <t>رمز المعدة
Asset code</t>
        </is>
      </c>
      <c r="C6" s="7" t="inlineStr">
        <is>
          <t>اسم المعدة
Equipment</t>
        </is>
      </c>
      <c r="D6" s="7" t="inlineStr">
        <is>
          <t>مهمة الصيانة
Maintenance task</t>
        </is>
      </c>
      <c r="E6" s="7" t="inlineStr">
        <is>
          <t>التكرار
Frequency</t>
        </is>
      </c>
      <c r="F6" s="7" t="inlineStr">
        <is>
          <t>الفاصل بالأيام
Interval (days)</t>
        </is>
      </c>
      <c r="G6" s="7" t="inlineStr">
        <is>
          <t>آخر تنفيذ
Last done</t>
        </is>
      </c>
      <c r="H6" s="7" t="inlineStr">
        <is>
          <t>الاستحقاق القادم
Next due</t>
        </is>
      </c>
      <c r="I6" s="7" t="inlineStr">
        <is>
          <t>المسؤول
Responsible</t>
        </is>
      </c>
      <c r="J6" s="7" t="inlineStr">
        <is>
          <t>الساعات التقديرية
Est. hours</t>
        </is>
      </c>
      <c r="K6" s="7" t="inlineStr">
        <is>
          <t>الأيام المتبقية
Days left</t>
        </is>
      </c>
      <c r="L6" s="7" t="inlineStr">
        <is>
          <t>الحالة
Status</t>
        </is>
      </c>
      <c r="M6" s="7" t="inlineStr">
        <is>
          <t>ساعات سنوية تقديرية
Est. hours per year</t>
        </is>
      </c>
    </row>
    <row r="7">
      <c r="A7" s="8" t="inlineStr">
        <is>
          <t>PM-001</t>
        </is>
      </c>
      <c r="B7" s="8" t="inlineStr">
        <is>
          <t>EQ-001</t>
        </is>
      </c>
      <c r="C7" s="11">
        <f>IF(B7="","",IFERROR(VLOOKUP(B7,'سجل المعدات'!$A$6:$B$105,2,FALSE),"رمز غير معروف"))</f>
        <v/>
      </c>
      <c r="D7" s="8" t="inlineStr">
        <is>
          <t>تنظيف الفلاتر وفحص الضغوط</t>
        </is>
      </c>
      <c r="E7" s="8" t="inlineStr">
        <is>
          <t>شهري</t>
        </is>
      </c>
      <c r="F7" s="12">
        <f>IF(E7="","",VLOOKUP(E7,'القوائم'!$A$5:$B$10,2,FALSE))</f>
        <v/>
      </c>
      <c r="G7" s="10" t="n">
        <v>46285</v>
      </c>
      <c r="H7" s="13">
        <f>IF(OR(G7="",F7=""),"",G7+F7)</f>
        <v/>
      </c>
      <c r="I7" s="8" t="inlineStr">
        <is>
          <t>فني التكييف</t>
        </is>
      </c>
      <c r="J7" s="14" t="n">
        <v>2</v>
      </c>
      <c r="K7" s="12">
        <f>IF(H7="","",H7-$C$4)</f>
        <v/>
      </c>
      <c r="L7" s="11">
        <f>IF(K7="","",IF(K7&lt;0,"متأخرة",IF(K7&lt;=7,"مستحقة خلال 7 أيام","في الموعد")))</f>
        <v/>
      </c>
      <c r="M7" s="15">
        <f>IF(OR(J7="",F7=""),0,J7*365/F7)</f>
        <v/>
      </c>
    </row>
    <row r="8">
      <c r="A8" s="8" t="inlineStr">
        <is>
          <t>PM-002</t>
        </is>
      </c>
      <c r="B8" s="8" t="inlineStr">
        <is>
          <t>EQ-001</t>
        </is>
      </c>
      <c r="C8" s="11">
        <f>IF(B8="","",IFERROR(VLOOKUP(B8,'سجل المعدات'!$A$6:$B$105,2,FALSE),"رمز غير معروف"))</f>
        <v/>
      </c>
      <c r="D8" s="8" t="inlineStr">
        <is>
          <t>فحص شامل للضاغط والدوائر الكهربائية</t>
        </is>
      </c>
      <c r="E8" s="8" t="inlineStr">
        <is>
          <t>نصف سنوي</t>
        </is>
      </c>
      <c r="F8" s="12">
        <f>IF(E8="","",VLOOKUP(E8,'القوائم'!$A$5:$B$10,2,FALSE))</f>
        <v/>
      </c>
      <c r="G8" s="10" t="n">
        <v>46152</v>
      </c>
      <c r="H8" s="13">
        <f>IF(OR(G8="",F8=""),"",G8+F8)</f>
        <v/>
      </c>
      <c r="I8" s="8" t="inlineStr">
        <is>
          <t>فني التكييف</t>
        </is>
      </c>
      <c r="J8" s="14" t="n">
        <v>6</v>
      </c>
      <c r="K8" s="12">
        <f>IF(H8="","",H8-$C$4)</f>
        <v/>
      </c>
      <c r="L8" s="11">
        <f>IF(K8="","",IF(K8&lt;0,"متأخرة",IF(K8&lt;=7,"مستحقة خلال 7 أيام","في الموعد")))</f>
        <v/>
      </c>
      <c r="M8" s="15">
        <f>IF(OR(J8="",F8=""),0,J8*365/F8)</f>
        <v/>
      </c>
    </row>
    <row r="9">
      <c r="A9" s="8" t="inlineStr">
        <is>
          <t>PM-003</t>
        </is>
      </c>
      <c r="B9" s="8" t="inlineStr">
        <is>
          <t>EQ-002</t>
        </is>
      </c>
      <c r="C9" s="11">
        <f>IF(B9="","",IFERROR(VLOOKUP(B9,'سجل المعدات'!$A$6:$B$105,2,FALSE),"رمز غير معروف"))</f>
        <v/>
      </c>
      <c r="D9" s="8" t="inlineStr">
        <is>
          <t>تشغيل تجريبي وفحص مستوى الوقود والزيت</t>
        </is>
      </c>
      <c r="E9" s="8" t="inlineStr">
        <is>
          <t>أسبوعي</t>
        </is>
      </c>
      <c r="F9" s="12">
        <f>IF(E9="","",VLOOKUP(E9,'القوائم'!$A$5:$B$10,2,FALSE))</f>
        <v/>
      </c>
      <c r="G9" s="10" t="n">
        <v>46303</v>
      </c>
      <c r="H9" s="13">
        <f>IF(OR(G9="",F9=""),"",G9+F9)</f>
        <v/>
      </c>
      <c r="I9" s="8" t="inlineStr">
        <is>
          <t>فني الكهرباء</t>
        </is>
      </c>
      <c r="J9" s="14" t="n">
        <v>1</v>
      </c>
      <c r="K9" s="12">
        <f>IF(H9="","",H9-$C$4)</f>
        <v/>
      </c>
      <c r="L9" s="11">
        <f>IF(K9="","",IF(K9&lt;0,"متأخرة",IF(K9&lt;=7,"مستحقة خلال 7 أيام","في الموعد")))</f>
        <v/>
      </c>
      <c r="M9" s="15">
        <f>IF(OR(J9="",F9=""),0,J9*365/F9)</f>
        <v/>
      </c>
    </row>
    <row r="10">
      <c r="A10" s="8" t="inlineStr">
        <is>
          <t>PM-004</t>
        </is>
      </c>
      <c r="B10" s="8" t="inlineStr">
        <is>
          <t>EQ-002</t>
        </is>
      </c>
      <c r="C10" s="11">
        <f>IF(B10="","",IFERROR(VLOOKUP(B10,'سجل المعدات'!$A$6:$B$105,2,FALSE),"رمز غير معروف"))</f>
        <v/>
      </c>
      <c r="D10" s="8" t="inlineStr">
        <is>
          <t>تغيير الزيت والفلاتر</t>
        </is>
      </c>
      <c r="E10" s="8" t="inlineStr">
        <is>
          <t>سنوي</t>
        </is>
      </c>
      <c r="F10" s="12">
        <f>IF(E10="","",VLOOKUP(E10,'القوائم'!$A$5:$B$10,2,FALSE))</f>
        <v/>
      </c>
      <c r="G10" s="10" t="n">
        <v>45962</v>
      </c>
      <c r="H10" s="13">
        <f>IF(OR(G10="",F10=""),"",G10+F10)</f>
        <v/>
      </c>
      <c r="I10" s="8" t="inlineStr">
        <is>
          <t>فني الكهرباء</t>
        </is>
      </c>
      <c r="J10" s="14" t="n">
        <v>4</v>
      </c>
      <c r="K10" s="12">
        <f>IF(H10="","",H10-$C$4)</f>
        <v/>
      </c>
      <c r="L10" s="11">
        <f>IF(K10="","",IF(K10&lt;0,"متأخرة",IF(K10&lt;=7,"مستحقة خلال 7 أيام","في الموعد")))</f>
        <v/>
      </c>
      <c r="M10" s="15">
        <f>IF(OR(J10="",F10=""),0,J10*365/F10)</f>
        <v/>
      </c>
    </row>
    <row r="11">
      <c r="A11" s="8" t="inlineStr">
        <is>
          <t>PM-005</t>
        </is>
      </c>
      <c r="B11" s="8" t="inlineStr">
        <is>
          <t>EQ-003</t>
        </is>
      </c>
      <c r="C11" s="11">
        <f>IF(B11="","",IFERROR(VLOOKUP(B11,'سجل المعدات'!$A$6:$B$105,2,FALSE),"رمز غير معروف"))</f>
        <v/>
      </c>
      <c r="D11" s="8" t="inlineStr">
        <is>
          <t>فحص التسريب والاهتزاز وتشحيم المحامل</t>
        </is>
      </c>
      <c r="E11" s="8" t="inlineStr">
        <is>
          <t>ربع سنوي</t>
        </is>
      </c>
      <c r="F11" s="12">
        <f>IF(E11="","",VLOOKUP(E11,'القوائم'!$A$5:$B$10,2,FALSE))</f>
        <v/>
      </c>
      <c r="G11" s="10" t="n">
        <v>46204</v>
      </c>
      <c r="H11" s="13">
        <f>IF(OR(G11="",F11=""),"",G11+F11)</f>
        <v/>
      </c>
      <c r="I11" s="8" t="inlineStr">
        <is>
          <t>فني السباكة</t>
        </is>
      </c>
      <c r="J11" s="14" t="n">
        <v>2</v>
      </c>
      <c r="K11" s="12">
        <f>IF(H11="","",H11-$C$4)</f>
        <v/>
      </c>
      <c r="L11" s="11">
        <f>IF(K11="","",IF(K11&lt;0,"متأخرة",IF(K11&lt;=7,"مستحقة خلال 7 أيام","في الموعد")))</f>
        <v/>
      </c>
      <c r="M11" s="15">
        <f>IF(OR(J11="",F11=""),0,J11*365/F11)</f>
        <v/>
      </c>
    </row>
    <row r="12">
      <c r="A12" s="8" t="inlineStr">
        <is>
          <t>PM-006</t>
        </is>
      </c>
      <c r="B12" s="8" t="inlineStr">
        <is>
          <t>EQ-004</t>
        </is>
      </c>
      <c r="C12" s="11">
        <f>IF(B12="","",IFERROR(VLOOKUP(B12,'سجل المعدات'!$A$6:$B$105,2,FALSE),"رمز غير معروف"))</f>
        <v/>
      </c>
      <c r="D12" s="8" t="inlineStr">
        <is>
          <t>فحص دوري للمصعد وفق عقد الصيانة</t>
        </is>
      </c>
      <c r="E12" s="8" t="inlineStr">
        <is>
          <t>شهري</t>
        </is>
      </c>
      <c r="F12" s="12">
        <f>IF(E12="","",VLOOKUP(E12,'القوائم'!$A$5:$B$10,2,FALSE))</f>
        <v/>
      </c>
      <c r="G12" s="10" t="n">
        <v>46293</v>
      </c>
      <c r="H12" s="13">
        <f>IF(OR(G12="",F12=""),"",G12+F12)</f>
        <v/>
      </c>
      <c r="I12" s="8" t="inlineStr">
        <is>
          <t>مقاول المصاعد</t>
        </is>
      </c>
      <c r="J12" s="14" t="n">
        <v>3</v>
      </c>
      <c r="K12" s="12">
        <f>IF(H12="","",H12-$C$4)</f>
        <v/>
      </c>
      <c r="L12" s="11">
        <f>IF(K12="","",IF(K12&lt;0,"متأخرة",IF(K12&lt;=7,"مستحقة خلال 7 أيام","في الموعد")))</f>
        <v/>
      </c>
      <c r="M12" s="15">
        <f>IF(OR(J12="",F12=""),0,J12*365/F12)</f>
        <v/>
      </c>
    </row>
    <row r="13">
      <c r="A13" s="8" t="inlineStr">
        <is>
          <t>PM-007</t>
        </is>
      </c>
      <c r="B13" s="8" t="inlineStr">
        <is>
          <t>EQ-005</t>
        </is>
      </c>
      <c r="C13" s="11">
        <f>IF(B13="","",IFERROR(VLOOKUP(B13,'سجل المعدات'!$A$6:$B$105,2,FALSE),"رمز غير معروف"))</f>
        <v/>
      </c>
      <c r="D13" s="8" t="inlineStr">
        <is>
          <t>اختبار اللوحة والكواشف وأجراس الإنذار</t>
        </is>
      </c>
      <c r="E13" s="8" t="inlineStr">
        <is>
          <t>ربع سنوي</t>
        </is>
      </c>
      <c r="F13" s="12">
        <f>IF(E13="","",VLOOKUP(E13,'القوائم'!$A$5:$B$10,2,FALSE))</f>
        <v/>
      </c>
      <c r="G13" s="10" t="n">
        <v>46249</v>
      </c>
      <c r="H13" s="13">
        <f>IF(OR(G13="",F13=""),"",G13+F13)</f>
        <v/>
      </c>
      <c r="I13" s="8" t="inlineStr">
        <is>
          <t>مسؤول السلامة</t>
        </is>
      </c>
      <c r="J13" s="14" t="n">
        <v>3</v>
      </c>
      <c r="K13" s="12">
        <f>IF(H13="","",H13-$C$4)</f>
        <v/>
      </c>
      <c r="L13" s="11">
        <f>IF(K13="","",IF(K13&lt;0,"متأخرة",IF(K13&lt;=7,"مستحقة خلال 7 أيام","في الموعد")))</f>
        <v/>
      </c>
      <c r="M13" s="15">
        <f>IF(OR(J13="",F13=""),0,J13*365/F13)</f>
        <v/>
      </c>
    </row>
    <row r="14">
      <c r="A14" s="8" t="inlineStr">
        <is>
          <t>PM-008</t>
        </is>
      </c>
      <c r="B14" s="8" t="inlineStr">
        <is>
          <t>EQ-006</t>
        </is>
      </c>
      <c r="C14" s="11">
        <f>IF(B14="","",IFERROR(VLOOKUP(B14,'سجل المعدات'!$A$6:$B$105,2,FALSE),"رمز غير معروف"))</f>
        <v/>
      </c>
      <c r="D14" s="8" t="inlineStr">
        <is>
          <t>فحص يومي قبل التشغيل: الفرامل والإطارات والشوكة</t>
        </is>
      </c>
      <c r="E14" s="8" t="inlineStr">
        <is>
          <t>يومي</t>
        </is>
      </c>
      <c r="F14" s="12">
        <f>IF(E14="","",VLOOKUP(E14,'القوائم'!$A$5:$B$10,2,FALSE))</f>
        <v/>
      </c>
      <c r="G14" s="10" t="n">
        <v>46307</v>
      </c>
      <c r="H14" s="13">
        <f>IF(OR(G14="",F14=""),"",G14+F14)</f>
        <v/>
      </c>
      <c r="I14" s="8" t="inlineStr">
        <is>
          <t>مشغل الرافعة</t>
        </is>
      </c>
      <c r="J14" s="14" t="n">
        <v>0.25</v>
      </c>
      <c r="K14" s="12">
        <f>IF(H14="","",H14-$C$4)</f>
        <v/>
      </c>
      <c r="L14" s="11">
        <f>IF(K14="","",IF(K14&lt;0,"متأخرة",IF(K14&lt;=7,"مستحقة خلال 7 أيام","في الموعد")))</f>
        <v/>
      </c>
      <c r="M14" s="15">
        <f>IF(OR(J14="",F14=""),0,J14*365/F14)</f>
        <v/>
      </c>
    </row>
    <row r="15">
      <c r="A15" s="8" t="n"/>
      <c r="B15" s="8" t="n"/>
      <c r="C15" s="11">
        <f>IF(B15="","",IFERROR(VLOOKUP(B15,'سجل المعدات'!$A$6:$B$105,2,FALSE),"رمز غير معروف"))</f>
        <v/>
      </c>
      <c r="D15" s="8" t="n"/>
      <c r="E15" s="8" t="n"/>
      <c r="F15" s="12">
        <f>IF(E15="","",VLOOKUP(E15,'القوائم'!$A$5:$B$10,2,FALSE))</f>
        <v/>
      </c>
      <c r="G15" s="10" t="n"/>
      <c r="H15" s="13">
        <f>IF(OR(G15="",F15=""),"",G15+F15)</f>
        <v/>
      </c>
      <c r="I15" s="8" t="n"/>
      <c r="J15" s="14" t="n"/>
      <c r="K15" s="12">
        <f>IF(H15="","",H15-$C$4)</f>
        <v/>
      </c>
      <c r="L15" s="11">
        <f>IF(K15="","",IF(K15&lt;0,"متأخرة",IF(K15&lt;=7,"مستحقة خلال 7 أيام","في الموعد")))</f>
        <v/>
      </c>
      <c r="M15" s="15">
        <f>IF(OR(J15="",F15=""),0,J15*365/F15)</f>
        <v/>
      </c>
    </row>
    <row r="16">
      <c r="A16" s="8" t="n"/>
      <c r="B16" s="8" t="n"/>
      <c r="C16" s="11">
        <f>IF(B16="","",IFERROR(VLOOKUP(B16,'سجل المعدات'!$A$6:$B$105,2,FALSE),"رمز غير معروف"))</f>
        <v/>
      </c>
      <c r="D16" s="8" t="n"/>
      <c r="E16" s="8" t="n"/>
      <c r="F16" s="12">
        <f>IF(E16="","",VLOOKUP(E16,'القوائم'!$A$5:$B$10,2,FALSE))</f>
        <v/>
      </c>
      <c r="G16" s="10" t="n"/>
      <c r="H16" s="13">
        <f>IF(OR(G16="",F16=""),"",G16+F16)</f>
        <v/>
      </c>
      <c r="I16" s="8" t="n"/>
      <c r="J16" s="14" t="n"/>
      <c r="K16" s="12">
        <f>IF(H16="","",H16-$C$4)</f>
        <v/>
      </c>
      <c r="L16" s="11">
        <f>IF(K16="","",IF(K16&lt;0,"متأخرة",IF(K16&lt;=7,"مستحقة خلال 7 أيام","في الموعد")))</f>
        <v/>
      </c>
      <c r="M16" s="15">
        <f>IF(OR(J16="",F16=""),0,J16*365/F16)</f>
        <v/>
      </c>
    </row>
    <row r="17">
      <c r="A17" s="8" t="n"/>
      <c r="B17" s="8" t="n"/>
      <c r="C17" s="11">
        <f>IF(B17="","",IFERROR(VLOOKUP(B17,'سجل المعدات'!$A$6:$B$105,2,FALSE),"رمز غير معروف"))</f>
        <v/>
      </c>
      <c r="D17" s="8" t="n"/>
      <c r="E17" s="8" t="n"/>
      <c r="F17" s="12">
        <f>IF(E17="","",VLOOKUP(E17,'القوائم'!$A$5:$B$10,2,FALSE))</f>
        <v/>
      </c>
      <c r="G17" s="10" t="n"/>
      <c r="H17" s="13">
        <f>IF(OR(G17="",F17=""),"",G17+F17)</f>
        <v/>
      </c>
      <c r="I17" s="8" t="n"/>
      <c r="J17" s="14" t="n"/>
      <c r="K17" s="12">
        <f>IF(H17="","",H17-$C$4)</f>
        <v/>
      </c>
      <c r="L17" s="11">
        <f>IF(K17="","",IF(K17&lt;0,"متأخرة",IF(K17&lt;=7,"مستحقة خلال 7 أيام","في الموعد")))</f>
        <v/>
      </c>
      <c r="M17" s="15">
        <f>IF(OR(J17="",F17=""),0,J17*365/F17)</f>
        <v/>
      </c>
    </row>
    <row r="18">
      <c r="A18" s="8" t="n"/>
      <c r="B18" s="8" t="n"/>
      <c r="C18" s="11">
        <f>IF(B18="","",IFERROR(VLOOKUP(B18,'سجل المعدات'!$A$6:$B$105,2,FALSE),"رمز غير معروف"))</f>
        <v/>
      </c>
      <c r="D18" s="8" t="n"/>
      <c r="E18" s="8" t="n"/>
      <c r="F18" s="12">
        <f>IF(E18="","",VLOOKUP(E18,'القوائم'!$A$5:$B$10,2,FALSE))</f>
        <v/>
      </c>
      <c r="G18" s="10" t="n"/>
      <c r="H18" s="13">
        <f>IF(OR(G18="",F18=""),"",G18+F18)</f>
        <v/>
      </c>
      <c r="I18" s="8" t="n"/>
      <c r="J18" s="14" t="n"/>
      <c r="K18" s="12">
        <f>IF(H18="","",H18-$C$4)</f>
        <v/>
      </c>
      <c r="L18" s="11">
        <f>IF(K18="","",IF(K18&lt;0,"متأخرة",IF(K18&lt;=7,"مستحقة خلال 7 أيام","في الموعد")))</f>
        <v/>
      </c>
      <c r="M18" s="15">
        <f>IF(OR(J18="",F18=""),0,J18*365/F18)</f>
        <v/>
      </c>
    </row>
    <row r="19">
      <c r="A19" s="8" t="n"/>
      <c r="B19" s="8" t="n"/>
      <c r="C19" s="11">
        <f>IF(B19="","",IFERROR(VLOOKUP(B19,'سجل المعدات'!$A$6:$B$105,2,FALSE),"رمز غير معروف"))</f>
        <v/>
      </c>
      <c r="D19" s="8" t="n"/>
      <c r="E19" s="8" t="n"/>
      <c r="F19" s="12">
        <f>IF(E19="","",VLOOKUP(E19,'القوائم'!$A$5:$B$10,2,FALSE))</f>
        <v/>
      </c>
      <c r="G19" s="10" t="n"/>
      <c r="H19" s="13">
        <f>IF(OR(G19="",F19=""),"",G19+F19)</f>
        <v/>
      </c>
      <c r="I19" s="8" t="n"/>
      <c r="J19" s="14" t="n"/>
      <c r="K19" s="12">
        <f>IF(H19="","",H19-$C$4)</f>
        <v/>
      </c>
      <c r="L19" s="11">
        <f>IF(K19="","",IF(K19&lt;0,"متأخرة",IF(K19&lt;=7,"مستحقة خلال 7 أيام","في الموعد")))</f>
        <v/>
      </c>
      <c r="M19" s="15">
        <f>IF(OR(J19="",F19=""),0,J19*365/F19)</f>
        <v/>
      </c>
    </row>
    <row r="20">
      <c r="A20" s="8" t="n"/>
      <c r="B20" s="8" t="n"/>
      <c r="C20" s="11">
        <f>IF(B20="","",IFERROR(VLOOKUP(B20,'سجل المعدات'!$A$6:$B$105,2,FALSE),"رمز غير معروف"))</f>
        <v/>
      </c>
      <c r="D20" s="8" t="n"/>
      <c r="E20" s="8" t="n"/>
      <c r="F20" s="12">
        <f>IF(E20="","",VLOOKUP(E20,'القوائم'!$A$5:$B$10,2,FALSE))</f>
        <v/>
      </c>
      <c r="G20" s="10" t="n"/>
      <c r="H20" s="13">
        <f>IF(OR(G20="",F20=""),"",G20+F20)</f>
        <v/>
      </c>
      <c r="I20" s="8" t="n"/>
      <c r="J20" s="14" t="n"/>
      <c r="K20" s="12">
        <f>IF(H20="","",H20-$C$4)</f>
        <v/>
      </c>
      <c r="L20" s="11">
        <f>IF(K20="","",IF(K20&lt;0,"متأخرة",IF(K20&lt;=7,"مستحقة خلال 7 أيام","في الموعد")))</f>
        <v/>
      </c>
      <c r="M20" s="15">
        <f>IF(OR(J20="",F20=""),0,J20*365/F20)</f>
        <v/>
      </c>
    </row>
    <row r="21">
      <c r="A21" s="8" t="n"/>
      <c r="B21" s="8" t="n"/>
      <c r="C21" s="11">
        <f>IF(B21="","",IFERROR(VLOOKUP(B21,'سجل المعدات'!$A$6:$B$105,2,FALSE),"رمز غير معروف"))</f>
        <v/>
      </c>
      <c r="D21" s="8" t="n"/>
      <c r="E21" s="8" t="n"/>
      <c r="F21" s="12">
        <f>IF(E21="","",VLOOKUP(E21,'القوائم'!$A$5:$B$10,2,FALSE))</f>
        <v/>
      </c>
      <c r="G21" s="10" t="n"/>
      <c r="H21" s="13">
        <f>IF(OR(G21="",F21=""),"",G21+F21)</f>
        <v/>
      </c>
      <c r="I21" s="8" t="n"/>
      <c r="J21" s="14" t="n"/>
      <c r="K21" s="12">
        <f>IF(H21="","",H21-$C$4)</f>
        <v/>
      </c>
      <c r="L21" s="11">
        <f>IF(K21="","",IF(K21&lt;0,"متأخرة",IF(K21&lt;=7,"مستحقة خلال 7 أيام","في الموعد")))</f>
        <v/>
      </c>
      <c r="M21" s="15">
        <f>IF(OR(J21="",F21=""),0,J21*365/F21)</f>
        <v/>
      </c>
    </row>
    <row r="22">
      <c r="A22" s="8" t="n"/>
      <c r="B22" s="8" t="n"/>
      <c r="C22" s="11">
        <f>IF(B22="","",IFERROR(VLOOKUP(B22,'سجل المعدات'!$A$6:$B$105,2,FALSE),"رمز غير معروف"))</f>
        <v/>
      </c>
      <c r="D22" s="8" t="n"/>
      <c r="E22" s="8" t="n"/>
      <c r="F22" s="12">
        <f>IF(E22="","",VLOOKUP(E22,'القوائم'!$A$5:$B$10,2,FALSE))</f>
        <v/>
      </c>
      <c r="G22" s="10" t="n"/>
      <c r="H22" s="13">
        <f>IF(OR(G22="",F22=""),"",G22+F22)</f>
        <v/>
      </c>
      <c r="I22" s="8" t="n"/>
      <c r="J22" s="14" t="n"/>
      <c r="K22" s="12">
        <f>IF(H22="","",H22-$C$4)</f>
        <v/>
      </c>
      <c r="L22" s="11">
        <f>IF(K22="","",IF(K22&lt;0,"متأخرة",IF(K22&lt;=7,"مستحقة خلال 7 أيام","في الموعد")))</f>
        <v/>
      </c>
      <c r="M22" s="15">
        <f>IF(OR(J22="",F22=""),0,J22*365/F22)</f>
        <v/>
      </c>
    </row>
    <row r="23">
      <c r="A23" s="8" t="n"/>
      <c r="B23" s="8" t="n"/>
      <c r="C23" s="11">
        <f>IF(B23="","",IFERROR(VLOOKUP(B23,'سجل المعدات'!$A$6:$B$105,2,FALSE),"رمز غير معروف"))</f>
        <v/>
      </c>
      <c r="D23" s="8" t="n"/>
      <c r="E23" s="8" t="n"/>
      <c r="F23" s="12">
        <f>IF(E23="","",VLOOKUP(E23,'القوائم'!$A$5:$B$10,2,FALSE))</f>
        <v/>
      </c>
      <c r="G23" s="10" t="n"/>
      <c r="H23" s="13">
        <f>IF(OR(G23="",F23=""),"",G23+F23)</f>
        <v/>
      </c>
      <c r="I23" s="8" t="n"/>
      <c r="J23" s="14" t="n"/>
      <c r="K23" s="12">
        <f>IF(H23="","",H23-$C$4)</f>
        <v/>
      </c>
      <c r="L23" s="11">
        <f>IF(K23="","",IF(K23&lt;0,"متأخرة",IF(K23&lt;=7,"مستحقة خلال 7 أيام","في الموعد")))</f>
        <v/>
      </c>
      <c r="M23" s="15">
        <f>IF(OR(J23="",F23=""),0,J23*365/F23)</f>
        <v/>
      </c>
    </row>
    <row r="24">
      <c r="A24" s="8" t="n"/>
      <c r="B24" s="8" t="n"/>
      <c r="C24" s="11">
        <f>IF(B24="","",IFERROR(VLOOKUP(B24,'سجل المعدات'!$A$6:$B$105,2,FALSE),"رمز غير معروف"))</f>
        <v/>
      </c>
      <c r="D24" s="8" t="n"/>
      <c r="E24" s="8" t="n"/>
      <c r="F24" s="12">
        <f>IF(E24="","",VLOOKUP(E24,'القوائم'!$A$5:$B$10,2,FALSE))</f>
        <v/>
      </c>
      <c r="G24" s="10" t="n"/>
      <c r="H24" s="13">
        <f>IF(OR(G24="",F24=""),"",G24+F24)</f>
        <v/>
      </c>
      <c r="I24" s="8" t="n"/>
      <c r="J24" s="14" t="n"/>
      <c r="K24" s="12">
        <f>IF(H24="","",H24-$C$4)</f>
        <v/>
      </c>
      <c r="L24" s="11">
        <f>IF(K24="","",IF(K24&lt;0,"متأخرة",IF(K24&lt;=7,"مستحقة خلال 7 أيام","في الموعد")))</f>
        <v/>
      </c>
      <c r="M24" s="15">
        <f>IF(OR(J24="",F24=""),0,J24*365/F24)</f>
        <v/>
      </c>
    </row>
    <row r="25">
      <c r="A25" s="8" t="n"/>
      <c r="B25" s="8" t="n"/>
      <c r="C25" s="11">
        <f>IF(B25="","",IFERROR(VLOOKUP(B25,'سجل المعدات'!$A$6:$B$105,2,FALSE),"رمز غير معروف"))</f>
        <v/>
      </c>
      <c r="D25" s="8" t="n"/>
      <c r="E25" s="8" t="n"/>
      <c r="F25" s="12">
        <f>IF(E25="","",VLOOKUP(E25,'القوائم'!$A$5:$B$10,2,FALSE))</f>
        <v/>
      </c>
      <c r="G25" s="10" t="n"/>
      <c r="H25" s="13">
        <f>IF(OR(G25="",F25=""),"",G25+F25)</f>
        <v/>
      </c>
      <c r="I25" s="8" t="n"/>
      <c r="J25" s="14" t="n"/>
      <c r="K25" s="12">
        <f>IF(H25="","",H25-$C$4)</f>
        <v/>
      </c>
      <c r="L25" s="11">
        <f>IF(K25="","",IF(K25&lt;0,"متأخرة",IF(K25&lt;=7,"مستحقة خلال 7 أيام","في الموعد")))</f>
        <v/>
      </c>
      <c r="M25" s="15">
        <f>IF(OR(J25="",F25=""),0,J25*365/F25)</f>
        <v/>
      </c>
    </row>
    <row r="26">
      <c r="A26" s="8" t="n"/>
      <c r="B26" s="8" t="n"/>
      <c r="C26" s="11">
        <f>IF(B26="","",IFERROR(VLOOKUP(B26,'سجل المعدات'!$A$6:$B$105,2,FALSE),"رمز غير معروف"))</f>
        <v/>
      </c>
      <c r="D26" s="8" t="n"/>
      <c r="E26" s="8" t="n"/>
      <c r="F26" s="12">
        <f>IF(E26="","",VLOOKUP(E26,'القوائم'!$A$5:$B$10,2,FALSE))</f>
        <v/>
      </c>
      <c r="G26" s="10" t="n"/>
      <c r="H26" s="13">
        <f>IF(OR(G26="",F26=""),"",G26+F26)</f>
        <v/>
      </c>
      <c r="I26" s="8" t="n"/>
      <c r="J26" s="14" t="n"/>
      <c r="K26" s="12">
        <f>IF(H26="","",H26-$C$4)</f>
        <v/>
      </c>
      <c r="L26" s="11">
        <f>IF(K26="","",IF(K26&lt;0,"متأخرة",IF(K26&lt;=7,"مستحقة خلال 7 أيام","في الموعد")))</f>
        <v/>
      </c>
      <c r="M26" s="15">
        <f>IF(OR(J26="",F26=""),0,J26*365/F26)</f>
        <v/>
      </c>
    </row>
    <row r="27">
      <c r="A27" s="8" t="n"/>
      <c r="B27" s="8" t="n"/>
      <c r="C27" s="11">
        <f>IF(B27="","",IFERROR(VLOOKUP(B27,'سجل المعدات'!$A$6:$B$105,2,FALSE),"رمز غير معروف"))</f>
        <v/>
      </c>
      <c r="D27" s="8" t="n"/>
      <c r="E27" s="8" t="n"/>
      <c r="F27" s="12">
        <f>IF(E27="","",VLOOKUP(E27,'القوائم'!$A$5:$B$10,2,FALSE))</f>
        <v/>
      </c>
      <c r="G27" s="10" t="n"/>
      <c r="H27" s="13">
        <f>IF(OR(G27="",F27=""),"",G27+F27)</f>
        <v/>
      </c>
      <c r="I27" s="8" t="n"/>
      <c r="J27" s="14" t="n"/>
      <c r="K27" s="12">
        <f>IF(H27="","",H27-$C$4)</f>
        <v/>
      </c>
      <c r="L27" s="11">
        <f>IF(K27="","",IF(K27&lt;0,"متأخرة",IF(K27&lt;=7,"مستحقة خلال 7 أيام","في الموعد")))</f>
        <v/>
      </c>
      <c r="M27" s="15">
        <f>IF(OR(J27="",F27=""),0,J27*365/F27)</f>
        <v/>
      </c>
    </row>
    <row r="28">
      <c r="A28" s="8" t="n"/>
      <c r="B28" s="8" t="n"/>
      <c r="C28" s="11">
        <f>IF(B28="","",IFERROR(VLOOKUP(B28,'سجل المعدات'!$A$6:$B$105,2,FALSE),"رمز غير معروف"))</f>
        <v/>
      </c>
      <c r="D28" s="8" t="n"/>
      <c r="E28" s="8" t="n"/>
      <c r="F28" s="12">
        <f>IF(E28="","",VLOOKUP(E28,'القوائم'!$A$5:$B$10,2,FALSE))</f>
        <v/>
      </c>
      <c r="G28" s="10" t="n"/>
      <c r="H28" s="13">
        <f>IF(OR(G28="",F28=""),"",G28+F28)</f>
        <v/>
      </c>
      <c r="I28" s="8" t="n"/>
      <c r="J28" s="14" t="n"/>
      <c r="K28" s="12">
        <f>IF(H28="","",H28-$C$4)</f>
        <v/>
      </c>
      <c r="L28" s="11">
        <f>IF(K28="","",IF(K28&lt;0,"متأخرة",IF(K28&lt;=7,"مستحقة خلال 7 أيام","في الموعد")))</f>
        <v/>
      </c>
      <c r="M28" s="15">
        <f>IF(OR(J28="",F28=""),0,J28*365/F28)</f>
        <v/>
      </c>
    </row>
    <row r="29">
      <c r="A29" s="8" t="n"/>
      <c r="B29" s="8" t="n"/>
      <c r="C29" s="11">
        <f>IF(B29="","",IFERROR(VLOOKUP(B29,'سجل المعدات'!$A$6:$B$105,2,FALSE),"رمز غير معروف"))</f>
        <v/>
      </c>
      <c r="D29" s="8" t="n"/>
      <c r="E29" s="8" t="n"/>
      <c r="F29" s="12">
        <f>IF(E29="","",VLOOKUP(E29,'القوائم'!$A$5:$B$10,2,FALSE))</f>
        <v/>
      </c>
      <c r="G29" s="10" t="n"/>
      <c r="H29" s="13">
        <f>IF(OR(G29="",F29=""),"",G29+F29)</f>
        <v/>
      </c>
      <c r="I29" s="8" t="n"/>
      <c r="J29" s="14" t="n"/>
      <c r="K29" s="12">
        <f>IF(H29="","",H29-$C$4)</f>
        <v/>
      </c>
      <c r="L29" s="11">
        <f>IF(K29="","",IF(K29&lt;0,"متأخرة",IF(K29&lt;=7,"مستحقة خلال 7 أيام","في الموعد")))</f>
        <v/>
      </c>
      <c r="M29" s="15">
        <f>IF(OR(J29="",F29=""),0,J29*365/F29)</f>
        <v/>
      </c>
    </row>
    <row r="30">
      <c r="A30" s="8" t="n"/>
      <c r="B30" s="8" t="n"/>
      <c r="C30" s="11">
        <f>IF(B30="","",IFERROR(VLOOKUP(B30,'سجل المعدات'!$A$6:$B$105,2,FALSE),"رمز غير معروف"))</f>
        <v/>
      </c>
      <c r="D30" s="8" t="n"/>
      <c r="E30" s="8" t="n"/>
      <c r="F30" s="12">
        <f>IF(E30="","",VLOOKUP(E30,'القوائم'!$A$5:$B$10,2,FALSE))</f>
        <v/>
      </c>
      <c r="G30" s="10" t="n"/>
      <c r="H30" s="13">
        <f>IF(OR(G30="",F30=""),"",G30+F30)</f>
        <v/>
      </c>
      <c r="I30" s="8" t="n"/>
      <c r="J30" s="14" t="n"/>
      <c r="K30" s="12">
        <f>IF(H30="","",H30-$C$4)</f>
        <v/>
      </c>
      <c r="L30" s="11">
        <f>IF(K30="","",IF(K30&lt;0,"متأخرة",IF(K30&lt;=7,"مستحقة خلال 7 أيام","في الموعد")))</f>
        <v/>
      </c>
      <c r="M30" s="15">
        <f>IF(OR(J30="",F30=""),0,J30*365/F30)</f>
        <v/>
      </c>
    </row>
    <row r="31">
      <c r="A31" s="8" t="n"/>
      <c r="B31" s="8" t="n"/>
      <c r="C31" s="11">
        <f>IF(B31="","",IFERROR(VLOOKUP(B31,'سجل المعدات'!$A$6:$B$105,2,FALSE),"رمز غير معروف"))</f>
        <v/>
      </c>
      <c r="D31" s="8" t="n"/>
      <c r="E31" s="8" t="n"/>
      <c r="F31" s="12">
        <f>IF(E31="","",VLOOKUP(E31,'القوائم'!$A$5:$B$10,2,FALSE))</f>
        <v/>
      </c>
      <c r="G31" s="10" t="n"/>
      <c r="H31" s="13">
        <f>IF(OR(G31="",F31=""),"",G31+F31)</f>
        <v/>
      </c>
      <c r="I31" s="8" t="n"/>
      <c r="J31" s="14" t="n"/>
      <c r="K31" s="12">
        <f>IF(H31="","",H31-$C$4)</f>
        <v/>
      </c>
      <c r="L31" s="11">
        <f>IF(K31="","",IF(K31&lt;0,"متأخرة",IF(K31&lt;=7,"مستحقة خلال 7 أيام","في الموعد")))</f>
        <v/>
      </c>
      <c r="M31" s="15">
        <f>IF(OR(J31="",F31=""),0,J31*365/F31)</f>
        <v/>
      </c>
    </row>
    <row r="32">
      <c r="A32" s="8" t="n"/>
      <c r="B32" s="8" t="n"/>
      <c r="C32" s="11">
        <f>IF(B32="","",IFERROR(VLOOKUP(B32,'سجل المعدات'!$A$6:$B$105,2,FALSE),"رمز غير معروف"))</f>
        <v/>
      </c>
      <c r="D32" s="8" t="n"/>
      <c r="E32" s="8" t="n"/>
      <c r="F32" s="12">
        <f>IF(E32="","",VLOOKUP(E32,'القوائم'!$A$5:$B$10,2,FALSE))</f>
        <v/>
      </c>
      <c r="G32" s="10" t="n"/>
      <c r="H32" s="13">
        <f>IF(OR(G32="",F32=""),"",G32+F32)</f>
        <v/>
      </c>
      <c r="I32" s="8" t="n"/>
      <c r="J32" s="14" t="n"/>
      <c r="K32" s="12">
        <f>IF(H32="","",H32-$C$4)</f>
        <v/>
      </c>
      <c r="L32" s="11">
        <f>IF(K32="","",IF(K32&lt;0,"متأخرة",IF(K32&lt;=7,"مستحقة خلال 7 أيام","في الموعد")))</f>
        <v/>
      </c>
      <c r="M32" s="15">
        <f>IF(OR(J32="",F32=""),0,J32*365/F32)</f>
        <v/>
      </c>
    </row>
    <row r="33">
      <c r="A33" s="8" t="n"/>
      <c r="B33" s="8" t="n"/>
      <c r="C33" s="11">
        <f>IF(B33="","",IFERROR(VLOOKUP(B33,'سجل المعدات'!$A$6:$B$105,2,FALSE),"رمز غير معروف"))</f>
        <v/>
      </c>
      <c r="D33" s="8" t="n"/>
      <c r="E33" s="8" t="n"/>
      <c r="F33" s="12">
        <f>IF(E33="","",VLOOKUP(E33,'القوائم'!$A$5:$B$10,2,FALSE))</f>
        <v/>
      </c>
      <c r="G33" s="10" t="n"/>
      <c r="H33" s="13">
        <f>IF(OR(G33="",F33=""),"",G33+F33)</f>
        <v/>
      </c>
      <c r="I33" s="8" t="n"/>
      <c r="J33" s="14" t="n"/>
      <c r="K33" s="12">
        <f>IF(H33="","",H33-$C$4)</f>
        <v/>
      </c>
      <c r="L33" s="11">
        <f>IF(K33="","",IF(K33&lt;0,"متأخرة",IF(K33&lt;=7,"مستحقة خلال 7 أيام","في الموعد")))</f>
        <v/>
      </c>
      <c r="M33" s="15">
        <f>IF(OR(J33="",F33=""),0,J33*365/F33)</f>
        <v/>
      </c>
    </row>
    <row r="34">
      <c r="A34" s="8" t="n"/>
      <c r="B34" s="8" t="n"/>
      <c r="C34" s="11">
        <f>IF(B34="","",IFERROR(VLOOKUP(B34,'سجل المعدات'!$A$6:$B$105,2,FALSE),"رمز غير معروف"))</f>
        <v/>
      </c>
      <c r="D34" s="8" t="n"/>
      <c r="E34" s="8" t="n"/>
      <c r="F34" s="12">
        <f>IF(E34="","",VLOOKUP(E34,'القوائم'!$A$5:$B$10,2,FALSE))</f>
        <v/>
      </c>
      <c r="G34" s="10" t="n"/>
      <c r="H34" s="13">
        <f>IF(OR(G34="",F34=""),"",G34+F34)</f>
        <v/>
      </c>
      <c r="I34" s="8" t="n"/>
      <c r="J34" s="14" t="n"/>
      <c r="K34" s="12">
        <f>IF(H34="","",H34-$C$4)</f>
        <v/>
      </c>
      <c r="L34" s="11">
        <f>IF(K34="","",IF(K34&lt;0,"متأخرة",IF(K34&lt;=7,"مستحقة خلال 7 أيام","في الموعد")))</f>
        <v/>
      </c>
      <c r="M34" s="15">
        <f>IF(OR(J34="",F34=""),0,J34*365/F34)</f>
        <v/>
      </c>
    </row>
    <row r="35">
      <c r="A35" s="8" t="n"/>
      <c r="B35" s="8" t="n"/>
      <c r="C35" s="11">
        <f>IF(B35="","",IFERROR(VLOOKUP(B35,'سجل المعدات'!$A$6:$B$105,2,FALSE),"رمز غير معروف"))</f>
        <v/>
      </c>
      <c r="D35" s="8" t="n"/>
      <c r="E35" s="8" t="n"/>
      <c r="F35" s="12">
        <f>IF(E35="","",VLOOKUP(E35,'القوائم'!$A$5:$B$10,2,FALSE))</f>
        <v/>
      </c>
      <c r="G35" s="10" t="n"/>
      <c r="H35" s="13">
        <f>IF(OR(G35="",F35=""),"",G35+F35)</f>
        <v/>
      </c>
      <c r="I35" s="8" t="n"/>
      <c r="J35" s="14" t="n"/>
      <c r="K35" s="12">
        <f>IF(H35="","",H35-$C$4)</f>
        <v/>
      </c>
      <c r="L35" s="11">
        <f>IF(K35="","",IF(K35&lt;0,"متأخرة",IF(K35&lt;=7,"مستحقة خلال 7 أيام","في الموعد")))</f>
        <v/>
      </c>
      <c r="M35" s="15">
        <f>IF(OR(J35="",F35=""),0,J35*365/F35)</f>
        <v/>
      </c>
    </row>
    <row r="36">
      <c r="A36" s="8" t="n"/>
      <c r="B36" s="8" t="n"/>
      <c r="C36" s="11">
        <f>IF(B36="","",IFERROR(VLOOKUP(B36,'سجل المعدات'!$A$6:$B$105,2,FALSE),"رمز غير معروف"))</f>
        <v/>
      </c>
      <c r="D36" s="8" t="n"/>
      <c r="E36" s="8" t="n"/>
      <c r="F36" s="12">
        <f>IF(E36="","",VLOOKUP(E36,'القوائم'!$A$5:$B$10,2,FALSE))</f>
        <v/>
      </c>
      <c r="G36" s="10" t="n"/>
      <c r="H36" s="13">
        <f>IF(OR(G36="",F36=""),"",G36+F36)</f>
        <v/>
      </c>
      <c r="I36" s="8" t="n"/>
      <c r="J36" s="14" t="n"/>
      <c r="K36" s="12">
        <f>IF(H36="","",H36-$C$4)</f>
        <v/>
      </c>
      <c r="L36" s="11">
        <f>IF(K36="","",IF(K36&lt;0,"متأخرة",IF(K36&lt;=7,"مستحقة خلال 7 أيام","في الموعد")))</f>
        <v/>
      </c>
      <c r="M36" s="15">
        <f>IF(OR(J36="",F36=""),0,J36*365/F36)</f>
        <v/>
      </c>
    </row>
    <row r="37">
      <c r="A37" s="8" t="n"/>
      <c r="B37" s="8" t="n"/>
      <c r="C37" s="11">
        <f>IF(B37="","",IFERROR(VLOOKUP(B37,'سجل المعدات'!$A$6:$B$105,2,FALSE),"رمز غير معروف"))</f>
        <v/>
      </c>
      <c r="D37" s="8" t="n"/>
      <c r="E37" s="8" t="n"/>
      <c r="F37" s="12">
        <f>IF(E37="","",VLOOKUP(E37,'القوائم'!$A$5:$B$10,2,FALSE))</f>
        <v/>
      </c>
      <c r="G37" s="10" t="n"/>
      <c r="H37" s="13">
        <f>IF(OR(G37="",F37=""),"",G37+F37)</f>
        <v/>
      </c>
      <c r="I37" s="8" t="n"/>
      <c r="J37" s="14" t="n"/>
      <c r="K37" s="12">
        <f>IF(H37="","",H37-$C$4)</f>
        <v/>
      </c>
      <c r="L37" s="11">
        <f>IF(K37="","",IF(K37&lt;0,"متأخرة",IF(K37&lt;=7,"مستحقة خلال 7 أيام","في الموعد")))</f>
        <v/>
      </c>
      <c r="M37" s="15">
        <f>IF(OR(J37="",F37=""),0,J37*365/F37)</f>
        <v/>
      </c>
    </row>
    <row r="38">
      <c r="A38" s="8" t="n"/>
      <c r="B38" s="8" t="n"/>
      <c r="C38" s="11">
        <f>IF(B38="","",IFERROR(VLOOKUP(B38,'سجل المعدات'!$A$6:$B$105,2,FALSE),"رمز غير معروف"))</f>
        <v/>
      </c>
      <c r="D38" s="8" t="n"/>
      <c r="E38" s="8" t="n"/>
      <c r="F38" s="12">
        <f>IF(E38="","",VLOOKUP(E38,'القوائم'!$A$5:$B$10,2,FALSE))</f>
        <v/>
      </c>
      <c r="G38" s="10" t="n"/>
      <c r="H38" s="13">
        <f>IF(OR(G38="",F38=""),"",G38+F38)</f>
        <v/>
      </c>
      <c r="I38" s="8" t="n"/>
      <c r="J38" s="14" t="n"/>
      <c r="K38" s="12">
        <f>IF(H38="","",H38-$C$4)</f>
        <v/>
      </c>
      <c r="L38" s="11">
        <f>IF(K38="","",IF(K38&lt;0,"متأخرة",IF(K38&lt;=7,"مستحقة خلال 7 أيام","في الموعد")))</f>
        <v/>
      </c>
      <c r="M38" s="15">
        <f>IF(OR(J38="",F38=""),0,J38*365/F38)</f>
        <v/>
      </c>
    </row>
    <row r="39">
      <c r="A39" s="8" t="n"/>
      <c r="B39" s="8" t="n"/>
      <c r="C39" s="11">
        <f>IF(B39="","",IFERROR(VLOOKUP(B39,'سجل المعدات'!$A$6:$B$105,2,FALSE),"رمز غير معروف"))</f>
        <v/>
      </c>
      <c r="D39" s="8" t="n"/>
      <c r="E39" s="8" t="n"/>
      <c r="F39" s="12">
        <f>IF(E39="","",VLOOKUP(E39,'القوائم'!$A$5:$B$10,2,FALSE))</f>
        <v/>
      </c>
      <c r="G39" s="10" t="n"/>
      <c r="H39" s="13">
        <f>IF(OR(G39="",F39=""),"",G39+F39)</f>
        <v/>
      </c>
      <c r="I39" s="8" t="n"/>
      <c r="J39" s="14" t="n"/>
      <c r="K39" s="12">
        <f>IF(H39="","",H39-$C$4)</f>
        <v/>
      </c>
      <c r="L39" s="11">
        <f>IF(K39="","",IF(K39&lt;0,"متأخرة",IF(K39&lt;=7,"مستحقة خلال 7 أيام","في الموعد")))</f>
        <v/>
      </c>
      <c r="M39" s="15">
        <f>IF(OR(J39="",F39=""),0,J39*365/F39)</f>
        <v/>
      </c>
    </row>
    <row r="40">
      <c r="A40" s="8" t="n"/>
      <c r="B40" s="8" t="n"/>
      <c r="C40" s="11">
        <f>IF(B40="","",IFERROR(VLOOKUP(B40,'سجل المعدات'!$A$6:$B$105,2,FALSE),"رمز غير معروف"))</f>
        <v/>
      </c>
      <c r="D40" s="8" t="n"/>
      <c r="E40" s="8" t="n"/>
      <c r="F40" s="12">
        <f>IF(E40="","",VLOOKUP(E40,'القوائم'!$A$5:$B$10,2,FALSE))</f>
        <v/>
      </c>
      <c r="G40" s="10" t="n"/>
      <c r="H40" s="13">
        <f>IF(OR(G40="",F40=""),"",G40+F40)</f>
        <v/>
      </c>
      <c r="I40" s="8" t="n"/>
      <c r="J40" s="14" t="n"/>
      <c r="K40" s="12">
        <f>IF(H40="","",H40-$C$4)</f>
        <v/>
      </c>
      <c r="L40" s="11">
        <f>IF(K40="","",IF(K40&lt;0,"متأخرة",IF(K40&lt;=7,"مستحقة خلال 7 أيام","في الموعد")))</f>
        <v/>
      </c>
      <c r="M40" s="15">
        <f>IF(OR(J40="",F40=""),0,J40*365/F40)</f>
        <v/>
      </c>
    </row>
    <row r="41">
      <c r="A41" s="8" t="n"/>
      <c r="B41" s="8" t="n"/>
      <c r="C41" s="11">
        <f>IF(B41="","",IFERROR(VLOOKUP(B41,'سجل المعدات'!$A$6:$B$105,2,FALSE),"رمز غير معروف"))</f>
        <v/>
      </c>
      <c r="D41" s="8" t="n"/>
      <c r="E41" s="8" t="n"/>
      <c r="F41" s="12">
        <f>IF(E41="","",VLOOKUP(E41,'القوائم'!$A$5:$B$10,2,FALSE))</f>
        <v/>
      </c>
      <c r="G41" s="10" t="n"/>
      <c r="H41" s="13">
        <f>IF(OR(G41="",F41=""),"",G41+F41)</f>
        <v/>
      </c>
      <c r="I41" s="8" t="n"/>
      <c r="J41" s="14" t="n"/>
      <c r="K41" s="12">
        <f>IF(H41="","",H41-$C$4)</f>
        <v/>
      </c>
      <c r="L41" s="11">
        <f>IF(K41="","",IF(K41&lt;0,"متأخرة",IF(K41&lt;=7,"مستحقة خلال 7 أيام","في الموعد")))</f>
        <v/>
      </c>
      <c r="M41" s="15">
        <f>IF(OR(J41="",F41=""),0,J41*365/F41)</f>
        <v/>
      </c>
    </row>
    <row r="42">
      <c r="A42" s="8" t="n"/>
      <c r="B42" s="8" t="n"/>
      <c r="C42" s="11">
        <f>IF(B42="","",IFERROR(VLOOKUP(B42,'سجل المعدات'!$A$6:$B$105,2,FALSE),"رمز غير معروف"))</f>
        <v/>
      </c>
      <c r="D42" s="8" t="n"/>
      <c r="E42" s="8" t="n"/>
      <c r="F42" s="12">
        <f>IF(E42="","",VLOOKUP(E42,'القوائم'!$A$5:$B$10,2,FALSE))</f>
        <v/>
      </c>
      <c r="G42" s="10" t="n"/>
      <c r="H42" s="13">
        <f>IF(OR(G42="",F42=""),"",G42+F42)</f>
        <v/>
      </c>
      <c r="I42" s="8" t="n"/>
      <c r="J42" s="14" t="n"/>
      <c r="K42" s="12">
        <f>IF(H42="","",H42-$C$4)</f>
        <v/>
      </c>
      <c r="L42" s="11">
        <f>IF(K42="","",IF(K42&lt;0,"متأخرة",IF(K42&lt;=7,"مستحقة خلال 7 أيام","في الموعد")))</f>
        <v/>
      </c>
      <c r="M42" s="15">
        <f>IF(OR(J42="",F42=""),0,J42*365/F42)</f>
        <v/>
      </c>
    </row>
    <row r="43">
      <c r="A43" s="8" t="n"/>
      <c r="B43" s="8" t="n"/>
      <c r="C43" s="11">
        <f>IF(B43="","",IFERROR(VLOOKUP(B43,'سجل المعدات'!$A$6:$B$105,2,FALSE),"رمز غير معروف"))</f>
        <v/>
      </c>
      <c r="D43" s="8" t="n"/>
      <c r="E43" s="8" t="n"/>
      <c r="F43" s="12">
        <f>IF(E43="","",VLOOKUP(E43,'القوائم'!$A$5:$B$10,2,FALSE))</f>
        <v/>
      </c>
      <c r="G43" s="10" t="n"/>
      <c r="H43" s="13">
        <f>IF(OR(G43="",F43=""),"",G43+F43)</f>
        <v/>
      </c>
      <c r="I43" s="8" t="n"/>
      <c r="J43" s="14" t="n"/>
      <c r="K43" s="12">
        <f>IF(H43="","",H43-$C$4)</f>
        <v/>
      </c>
      <c r="L43" s="11">
        <f>IF(K43="","",IF(K43&lt;0,"متأخرة",IF(K43&lt;=7,"مستحقة خلال 7 أيام","في الموعد")))</f>
        <v/>
      </c>
      <c r="M43" s="15">
        <f>IF(OR(J43="",F43=""),0,J43*365/F43)</f>
        <v/>
      </c>
    </row>
    <row r="44">
      <c r="A44" s="8" t="n"/>
      <c r="B44" s="8" t="n"/>
      <c r="C44" s="11">
        <f>IF(B44="","",IFERROR(VLOOKUP(B44,'سجل المعدات'!$A$6:$B$105,2,FALSE),"رمز غير معروف"))</f>
        <v/>
      </c>
      <c r="D44" s="8" t="n"/>
      <c r="E44" s="8" t="n"/>
      <c r="F44" s="12">
        <f>IF(E44="","",VLOOKUP(E44,'القوائم'!$A$5:$B$10,2,FALSE))</f>
        <v/>
      </c>
      <c r="G44" s="10" t="n"/>
      <c r="H44" s="13">
        <f>IF(OR(G44="",F44=""),"",G44+F44)</f>
        <v/>
      </c>
      <c r="I44" s="8" t="n"/>
      <c r="J44" s="14" t="n"/>
      <c r="K44" s="12">
        <f>IF(H44="","",H44-$C$4)</f>
        <v/>
      </c>
      <c r="L44" s="11">
        <f>IF(K44="","",IF(K44&lt;0,"متأخرة",IF(K44&lt;=7,"مستحقة خلال 7 أيام","في الموعد")))</f>
        <v/>
      </c>
      <c r="M44" s="15">
        <f>IF(OR(J44="",F44=""),0,J44*365/F44)</f>
        <v/>
      </c>
    </row>
    <row r="45">
      <c r="A45" s="8" t="n"/>
      <c r="B45" s="8" t="n"/>
      <c r="C45" s="11">
        <f>IF(B45="","",IFERROR(VLOOKUP(B45,'سجل المعدات'!$A$6:$B$105,2,FALSE),"رمز غير معروف"))</f>
        <v/>
      </c>
      <c r="D45" s="8" t="n"/>
      <c r="E45" s="8" t="n"/>
      <c r="F45" s="12">
        <f>IF(E45="","",VLOOKUP(E45,'القوائم'!$A$5:$B$10,2,FALSE))</f>
        <v/>
      </c>
      <c r="G45" s="10" t="n"/>
      <c r="H45" s="13">
        <f>IF(OR(G45="",F45=""),"",G45+F45)</f>
        <v/>
      </c>
      <c r="I45" s="8" t="n"/>
      <c r="J45" s="14" t="n"/>
      <c r="K45" s="12">
        <f>IF(H45="","",H45-$C$4)</f>
        <v/>
      </c>
      <c r="L45" s="11">
        <f>IF(K45="","",IF(K45&lt;0,"متأخرة",IF(K45&lt;=7,"مستحقة خلال 7 أيام","في الموعد")))</f>
        <v/>
      </c>
      <c r="M45" s="15">
        <f>IF(OR(J45="",F45=""),0,J45*365/F45)</f>
        <v/>
      </c>
    </row>
    <row r="46">
      <c r="A46" s="8" t="n"/>
      <c r="B46" s="8" t="n"/>
      <c r="C46" s="11">
        <f>IF(B46="","",IFERROR(VLOOKUP(B46,'سجل المعدات'!$A$6:$B$105,2,FALSE),"رمز غير معروف"))</f>
        <v/>
      </c>
      <c r="D46" s="8" t="n"/>
      <c r="E46" s="8" t="n"/>
      <c r="F46" s="12">
        <f>IF(E46="","",VLOOKUP(E46,'القوائم'!$A$5:$B$10,2,FALSE))</f>
        <v/>
      </c>
      <c r="G46" s="10" t="n"/>
      <c r="H46" s="13">
        <f>IF(OR(G46="",F46=""),"",G46+F46)</f>
        <v/>
      </c>
      <c r="I46" s="8" t="n"/>
      <c r="J46" s="14" t="n"/>
      <c r="K46" s="12">
        <f>IF(H46="","",H46-$C$4)</f>
        <v/>
      </c>
      <c r="L46" s="11">
        <f>IF(K46="","",IF(K46&lt;0,"متأخرة",IF(K46&lt;=7,"مستحقة خلال 7 أيام","في الموعد")))</f>
        <v/>
      </c>
      <c r="M46" s="15">
        <f>IF(OR(J46="",F46=""),0,J46*365/F46)</f>
        <v/>
      </c>
    </row>
    <row r="47">
      <c r="A47" s="8" t="n"/>
      <c r="B47" s="8" t="n"/>
      <c r="C47" s="11">
        <f>IF(B47="","",IFERROR(VLOOKUP(B47,'سجل المعدات'!$A$6:$B$105,2,FALSE),"رمز غير معروف"))</f>
        <v/>
      </c>
      <c r="D47" s="8" t="n"/>
      <c r="E47" s="8" t="n"/>
      <c r="F47" s="12">
        <f>IF(E47="","",VLOOKUP(E47,'القوائم'!$A$5:$B$10,2,FALSE))</f>
        <v/>
      </c>
      <c r="G47" s="10" t="n"/>
      <c r="H47" s="13">
        <f>IF(OR(G47="",F47=""),"",G47+F47)</f>
        <v/>
      </c>
      <c r="I47" s="8" t="n"/>
      <c r="J47" s="14" t="n"/>
      <c r="K47" s="12">
        <f>IF(H47="","",H47-$C$4)</f>
        <v/>
      </c>
      <c r="L47" s="11">
        <f>IF(K47="","",IF(K47&lt;0,"متأخرة",IF(K47&lt;=7,"مستحقة خلال 7 أيام","في الموعد")))</f>
        <v/>
      </c>
      <c r="M47" s="15">
        <f>IF(OR(J47="",F47=""),0,J47*365/F47)</f>
        <v/>
      </c>
    </row>
    <row r="48">
      <c r="A48" s="8" t="n"/>
      <c r="B48" s="8" t="n"/>
      <c r="C48" s="11">
        <f>IF(B48="","",IFERROR(VLOOKUP(B48,'سجل المعدات'!$A$6:$B$105,2,FALSE),"رمز غير معروف"))</f>
        <v/>
      </c>
      <c r="D48" s="8" t="n"/>
      <c r="E48" s="8" t="n"/>
      <c r="F48" s="12">
        <f>IF(E48="","",VLOOKUP(E48,'القوائم'!$A$5:$B$10,2,FALSE))</f>
        <v/>
      </c>
      <c r="G48" s="10" t="n"/>
      <c r="H48" s="13">
        <f>IF(OR(G48="",F48=""),"",G48+F48)</f>
        <v/>
      </c>
      <c r="I48" s="8" t="n"/>
      <c r="J48" s="14" t="n"/>
      <c r="K48" s="12">
        <f>IF(H48="","",H48-$C$4)</f>
        <v/>
      </c>
      <c r="L48" s="11">
        <f>IF(K48="","",IF(K48&lt;0,"متأخرة",IF(K48&lt;=7,"مستحقة خلال 7 أيام","في الموعد")))</f>
        <v/>
      </c>
      <c r="M48" s="15">
        <f>IF(OR(J48="",F48=""),0,J48*365/F48)</f>
        <v/>
      </c>
    </row>
    <row r="49">
      <c r="A49" s="8" t="n"/>
      <c r="B49" s="8" t="n"/>
      <c r="C49" s="11">
        <f>IF(B49="","",IFERROR(VLOOKUP(B49,'سجل المعدات'!$A$6:$B$105,2,FALSE),"رمز غير معروف"))</f>
        <v/>
      </c>
      <c r="D49" s="8" t="n"/>
      <c r="E49" s="8" t="n"/>
      <c r="F49" s="12">
        <f>IF(E49="","",VLOOKUP(E49,'القوائم'!$A$5:$B$10,2,FALSE))</f>
        <v/>
      </c>
      <c r="G49" s="10" t="n"/>
      <c r="H49" s="13">
        <f>IF(OR(G49="",F49=""),"",G49+F49)</f>
        <v/>
      </c>
      <c r="I49" s="8" t="n"/>
      <c r="J49" s="14" t="n"/>
      <c r="K49" s="12">
        <f>IF(H49="","",H49-$C$4)</f>
        <v/>
      </c>
      <c r="L49" s="11">
        <f>IF(K49="","",IF(K49&lt;0,"متأخرة",IF(K49&lt;=7,"مستحقة خلال 7 أيام","في الموعد")))</f>
        <v/>
      </c>
      <c r="M49" s="15">
        <f>IF(OR(J49="",F49=""),0,J49*365/F49)</f>
        <v/>
      </c>
    </row>
    <row r="50">
      <c r="A50" s="8" t="n"/>
      <c r="B50" s="8" t="n"/>
      <c r="C50" s="11">
        <f>IF(B50="","",IFERROR(VLOOKUP(B50,'سجل المعدات'!$A$6:$B$105,2,FALSE),"رمز غير معروف"))</f>
        <v/>
      </c>
      <c r="D50" s="8" t="n"/>
      <c r="E50" s="8" t="n"/>
      <c r="F50" s="12">
        <f>IF(E50="","",VLOOKUP(E50,'القوائم'!$A$5:$B$10,2,FALSE))</f>
        <v/>
      </c>
      <c r="G50" s="10" t="n"/>
      <c r="H50" s="13">
        <f>IF(OR(G50="",F50=""),"",G50+F50)</f>
        <v/>
      </c>
      <c r="I50" s="8" t="n"/>
      <c r="J50" s="14" t="n"/>
      <c r="K50" s="12">
        <f>IF(H50="","",H50-$C$4)</f>
        <v/>
      </c>
      <c r="L50" s="11">
        <f>IF(K50="","",IF(K50&lt;0,"متأخرة",IF(K50&lt;=7,"مستحقة خلال 7 أيام","في الموعد")))</f>
        <v/>
      </c>
      <c r="M50" s="15">
        <f>IF(OR(J50="",F50=""),0,J50*365/F50)</f>
        <v/>
      </c>
    </row>
    <row r="51">
      <c r="A51" s="8" t="n"/>
      <c r="B51" s="8" t="n"/>
      <c r="C51" s="11">
        <f>IF(B51="","",IFERROR(VLOOKUP(B51,'سجل المعدات'!$A$6:$B$105,2,FALSE),"رمز غير معروف"))</f>
        <v/>
      </c>
      <c r="D51" s="8" t="n"/>
      <c r="E51" s="8" t="n"/>
      <c r="F51" s="12">
        <f>IF(E51="","",VLOOKUP(E51,'القوائم'!$A$5:$B$10,2,FALSE))</f>
        <v/>
      </c>
      <c r="G51" s="10" t="n"/>
      <c r="H51" s="13">
        <f>IF(OR(G51="",F51=""),"",G51+F51)</f>
        <v/>
      </c>
      <c r="I51" s="8" t="n"/>
      <c r="J51" s="14" t="n"/>
      <c r="K51" s="12">
        <f>IF(H51="","",H51-$C$4)</f>
        <v/>
      </c>
      <c r="L51" s="11">
        <f>IF(K51="","",IF(K51&lt;0,"متأخرة",IF(K51&lt;=7,"مستحقة خلال 7 أيام","في الموعد")))</f>
        <v/>
      </c>
      <c r="M51" s="15">
        <f>IF(OR(J51="",F51=""),0,J51*365/F51)</f>
        <v/>
      </c>
    </row>
    <row r="52">
      <c r="A52" s="8" t="n"/>
      <c r="B52" s="8" t="n"/>
      <c r="C52" s="11">
        <f>IF(B52="","",IFERROR(VLOOKUP(B52,'سجل المعدات'!$A$6:$B$105,2,FALSE),"رمز غير معروف"))</f>
        <v/>
      </c>
      <c r="D52" s="8" t="n"/>
      <c r="E52" s="8" t="n"/>
      <c r="F52" s="12">
        <f>IF(E52="","",VLOOKUP(E52,'القوائم'!$A$5:$B$10,2,FALSE))</f>
        <v/>
      </c>
      <c r="G52" s="10" t="n"/>
      <c r="H52" s="13">
        <f>IF(OR(G52="",F52=""),"",G52+F52)</f>
        <v/>
      </c>
      <c r="I52" s="8" t="n"/>
      <c r="J52" s="14" t="n"/>
      <c r="K52" s="12">
        <f>IF(H52="","",H52-$C$4)</f>
        <v/>
      </c>
      <c r="L52" s="11">
        <f>IF(K52="","",IF(K52&lt;0,"متأخرة",IF(K52&lt;=7,"مستحقة خلال 7 أيام","في الموعد")))</f>
        <v/>
      </c>
      <c r="M52" s="15">
        <f>IF(OR(J52="",F52=""),0,J52*365/F52)</f>
        <v/>
      </c>
    </row>
    <row r="53">
      <c r="A53" s="8" t="n"/>
      <c r="B53" s="8" t="n"/>
      <c r="C53" s="11">
        <f>IF(B53="","",IFERROR(VLOOKUP(B53,'سجل المعدات'!$A$6:$B$105,2,FALSE),"رمز غير معروف"))</f>
        <v/>
      </c>
      <c r="D53" s="8" t="n"/>
      <c r="E53" s="8" t="n"/>
      <c r="F53" s="12">
        <f>IF(E53="","",VLOOKUP(E53,'القوائم'!$A$5:$B$10,2,FALSE))</f>
        <v/>
      </c>
      <c r="G53" s="10" t="n"/>
      <c r="H53" s="13">
        <f>IF(OR(G53="",F53=""),"",G53+F53)</f>
        <v/>
      </c>
      <c r="I53" s="8" t="n"/>
      <c r="J53" s="14" t="n"/>
      <c r="K53" s="12">
        <f>IF(H53="","",H53-$C$4)</f>
        <v/>
      </c>
      <c r="L53" s="11">
        <f>IF(K53="","",IF(K53&lt;0,"متأخرة",IF(K53&lt;=7,"مستحقة خلال 7 أيام","في الموعد")))</f>
        <v/>
      </c>
      <c r="M53" s="15">
        <f>IF(OR(J53="",F53=""),0,J53*365/F53)</f>
        <v/>
      </c>
    </row>
    <row r="54">
      <c r="A54" s="8" t="n"/>
      <c r="B54" s="8" t="n"/>
      <c r="C54" s="11">
        <f>IF(B54="","",IFERROR(VLOOKUP(B54,'سجل المعدات'!$A$6:$B$105,2,FALSE),"رمز غير معروف"))</f>
        <v/>
      </c>
      <c r="D54" s="8" t="n"/>
      <c r="E54" s="8" t="n"/>
      <c r="F54" s="12">
        <f>IF(E54="","",VLOOKUP(E54,'القوائم'!$A$5:$B$10,2,FALSE))</f>
        <v/>
      </c>
      <c r="G54" s="10" t="n"/>
      <c r="H54" s="13">
        <f>IF(OR(G54="",F54=""),"",G54+F54)</f>
        <v/>
      </c>
      <c r="I54" s="8" t="n"/>
      <c r="J54" s="14" t="n"/>
      <c r="K54" s="12">
        <f>IF(H54="","",H54-$C$4)</f>
        <v/>
      </c>
      <c r="L54" s="11">
        <f>IF(K54="","",IF(K54&lt;0,"متأخرة",IF(K54&lt;=7,"مستحقة خلال 7 أيام","في الموعد")))</f>
        <v/>
      </c>
      <c r="M54" s="15">
        <f>IF(OR(J54="",F54=""),0,J54*365/F54)</f>
        <v/>
      </c>
    </row>
    <row r="55">
      <c r="A55" s="8" t="n"/>
      <c r="B55" s="8" t="n"/>
      <c r="C55" s="11">
        <f>IF(B55="","",IFERROR(VLOOKUP(B55,'سجل المعدات'!$A$6:$B$105,2,FALSE),"رمز غير معروف"))</f>
        <v/>
      </c>
      <c r="D55" s="8" t="n"/>
      <c r="E55" s="8" t="n"/>
      <c r="F55" s="12">
        <f>IF(E55="","",VLOOKUP(E55,'القوائم'!$A$5:$B$10,2,FALSE))</f>
        <v/>
      </c>
      <c r="G55" s="10" t="n"/>
      <c r="H55" s="13">
        <f>IF(OR(G55="",F55=""),"",G55+F55)</f>
        <v/>
      </c>
      <c r="I55" s="8" t="n"/>
      <c r="J55" s="14" t="n"/>
      <c r="K55" s="12">
        <f>IF(H55="","",H55-$C$4)</f>
        <v/>
      </c>
      <c r="L55" s="11">
        <f>IF(K55="","",IF(K55&lt;0,"متأخرة",IF(K55&lt;=7,"مستحقة خلال 7 أيام","في الموعد")))</f>
        <v/>
      </c>
      <c r="M55" s="15">
        <f>IF(OR(J55="",F55=""),0,J55*365/F55)</f>
        <v/>
      </c>
    </row>
    <row r="56">
      <c r="A56" s="8" t="n"/>
      <c r="B56" s="8" t="n"/>
      <c r="C56" s="11">
        <f>IF(B56="","",IFERROR(VLOOKUP(B56,'سجل المعدات'!$A$6:$B$105,2,FALSE),"رمز غير معروف"))</f>
        <v/>
      </c>
      <c r="D56" s="8" t="n"/>
      <c r="E56" s="8" t="n"/>
      <c r="F56" s="12">
        <f>IF(E56="","",VLOOKUP(E56,'القوائم'!$A$5:$B$10,2,FALSE))</f>
        <v/>
      </c>
      <c r="G56" s="10" t="n"/>
      <c r="H56" s="13">
        <f>IF(OR(G56="",F56=""),"",G56+F56)</f>
        <v/>
      </c>
      <c r="I56" s="8" t="n"/>
      <c r="J56" s="14" t="n"/>
      <c r="K56" s="12">
        <f>IF(H56="","",H56-$C$4)</f>
        <v/>
      </c>
      <c r="L56" s="11">
        <f>IF(K56="","",IF(K56&lt;0,"متأخرة",IF(K56&lt;=7,"مستحقة خلال 7 أيام","في الموعد")))</f>
        <v/>
      </c>
      <c r="M56" s="15">
        <f>IF(OR(J56="",F56=""),0,J56*365/F56)</f>
        <v/>
      </c>
    </row>
    <row r="57">
      <c r="A57" s="8" t="n"/>
      <c r="B57" s="8" t="n"/>
      <c r="C57" s="11">
        <f>IF(B57="","",IFERROR(VLOOKUP(B57,'سجل المعدات'!$A$6:$B$105,2,FALSE),"رمز غير معروف"))</f>
        <v/>
      </c>
      <c r="D57" s="8" t="n"/>
      <c r="E57" s="8" t="n"/>
      <c r="F57" s="12">
        <f>IF(E57="","",VLOOKUP(E57,'القوائم'!$A$5:$B$10,2,FALSE))</f>
        <v/>
      </c>
      <c r="G57" s="10" t="n"/>
      <c r="H57" s="13">
        <f>IF(OR(G57="",F57=""),"",G57+F57)</f>
        <v/>
      </c>
      <c r="I57" s="8" t="n"/>
      <c r="J57" s="14" t="n"/>
      <c r="K57" s="12">
        <f>IF(H57="","",H57-$C$4)</f>
        <v/>
      </c>
      <c r="L57" s="11">
        <f>IF(K57="","",IF(K57&lt;0,"متأخرة",IF(K57&lt;=7,"مستحقة خلال 7 أيام","في الموعد")))</f>
        <v/>
      </c>
      <c r="M57" s="15">
        <f>IF(OR(J57="",F57=""),0,J57*365/F57)</f>
        <v/>
      </c>
    </row>
    <row r="58">
      <c r="A58" s="8" t="n"/>
      <c r="B58" s="8" t="n"/>
      <c r="C58" s="11">
        <f>IF(B58="","",IFERROR(VLOOKUP(B58,'سجل المعدات'!$A$6:$B$105,2,FALSE),"رمز غير معروف"))</f>
        <v/>
      </c>
      <c r="D58" s="8" t="n"/>
      <c r="E58" s="8" t="n"/>
      <c r="F58" s="12">
        <f>IF(E58="","",VLOOKUP(E58,'القوائم'!$A$5:$B$10,2,FALSE))</f>
        <v/>
      </c>
      <c r="G58" s="10" t="n"/>
      <c r="H58" s="13">
        <f>IF(OR(G58="",F58=""),"",G58+F58)</f>
        <v/>
      </c>
      <c r="I58" s="8" t="n"/>
      <c r="J58" s="14" t="n"/>
      <c r="K58" s="12">
        <f>IF(H58="","",H58-$C$4)</f>
        <v/>
      </c>
      <c r="L58" s="11">
        <f>IF(K58="","",IF(K58&lt;0,"متأخرة",IF(K58&lt;=7,"مستحقة خلال 7 أيام","في الموعد")))</f>
        <v/>
      </c>
      <c r="M58" s="15">
        <f>IF(OR(J58="",F58=""),0,J58*365/F58)</f>
        <v/>
      </c>
    </row>
    <row r="59">
      <c r="A59" s="8" t="n"/>
      <c r="B59" s="8" t="n"/>
      <c r="C59" s="11">
        <f>IF(B59="","",IFERROR(VLOOKUP(B59,'سجل المعدات'!$A$6:$B$105,2,FALSE),"رمز غير معروف"))</f>
        <v/>
      </c>
      <c r="D59" s="8" t="n"/>
      <c r="E59" s="8" t="n"/>
      <c r="F59" s="12">
        <f>IF(E59="","",VLOOKUP(E59,'القوائم'!$A$5:$B$10,2,FALSE))</f>
        <v/>
      </c>
      <c r="G59" s="10" t="n"/>
      <c r="H59" s="13">
        <f>IF(OR(G59="",F59=""),"",G59+F59)</f>
        <v/>
      </c>
      <c r="I59" s="8" t="n"/>
      <c r="J59" s="14" t="n"/>
      <c r="K59" s="12">
        <f>IF(H59="","",H59-$C$4)</f>
        <v/>
      </c>
      <c r="L59" s="11">
        <f>IF(K59="","",IF(K59&lt;0,"متأخرة",IF(K59&lt;=7,"مستحقة خلال 7 أيام","في الموعد")))</f>
        <v/>
      </c>
      <c r="M59" s="15">
        <f>IF(OR(J59="",F59=""),0,J59*365/F59)</f>
        <v/>
      </c>
    </row>
    <row r="60">
      <c r="A60" s="8" t="n"/>
      <c r="B60" s="8" t="n"/>
      <c r="C60" s="11">
        <f>IF(B60="","",IFERROR(VLOOKUP(B60,'سجل المعدات'!$A$6:$B$105,2,FALSE),"رمز غير معروف"))</f>
        <v/>
      </c>
      <c r="D60" s="8" t="n"/>
      <c r="E60" s="8" t="n"/>
      <c r="F60" s="12">
        <f>IF(E60="","",VLOOKUP(E60,'القوائم'!$A$5:$B$10,2,FALSE))</f>
        <v/>
      </c>
      <c r="G60" s="10" t="n"/>
      <c r="H60" s="13">
        <f>IF(OR(G60="",F60=""),"",G60+F60)</f>
        <v/>
      </c>
      <c r="I60" s="8" t="n"/>
      <c r="J60" s="14" t="n"/>
      <c r="K60" s="12">
        <f>IF(H60="","",H60-$C$4)</f>
        <v/>
      </c>
      <c r="L60" s="11">
        <f>IF(K60="","",IF(K60&lt;0,"متأخرة",IF(K60&lt;=7,"مستحقة خلال 7 أيام","في الموعد")))</f>
        <v/>
      </c>
      <c r="M60" s="15">
        <f>IF(OR(J60="",F60=""),0,J60*365/F60)</f>
        <v/>
      </c>
    </row>
    <row r="61">
      <c r="A61" s="8" t="n"/>
      <c r="B61" s="8" t="n"/>
      <c r="C61" s="11">
        <f>IF(B61="","",IFERROR(VLOOKUP(B61,'سجل المعدات'!$A$6:$B$105,2,FALSE),"رمز غير معروف"))</f>
        <v/>
      </c>
      <c r="D61" s="8" t="n"/>
      <c r="E61" s="8" t="n"/>
      <c r="F61" s="12">
        <f>IF(E61="","",VLOOKUP(E61,'القوائم'!$A$5:$B$10,2,FALSE))</f>
        <v/>
      </c>
      <c r="G61" s="10" t="n"/>
      <c r="H61" s="13">
        <f>IF(OR(G61="",F61=""),"",G61+F61)</f>
        <v/>
      </c>
      <c r="I61" s="8" t="n"/>
      <c r="J61" s="14" t="n"/>
      <c r="K61" s="12">
        <f>IF(H61="","",H61-$C$4)</f>
        <v/>
      </c>
      <c r="L61" s="11">
        <f>IF(K61="","",IF(K61&lt;0,"متأخرة",IF(K61&lt;=7,"مستحقة خلال 7 أيام","في الموعد")))</f>
        <v/>
      </c>
      <c r="M61" s="15">
        <f>IF(OR(J61="",F61=""),0,J61*365/F61)</f>
        <v/>
      </c>
    </row>
    <row r="62">
      <c r="A62" s="8" t="n"/>
      <c r="B62" s="8" t="n"/>
      <c r="C62" s="11">
        <f>IF(B62="","",IFERROR(VLOOKUP(B62,'سجل المعدات'!$A$6:$B$105,2,FALSE),"رمز غير معروف"))</f>
        <v/>
      </c>
      <c r="D62" s="8" t="n"/>
      <c r="E62" s="8" t="n"/>
      <c r="F62" s="12">
        <f>IF(E62="","",VLOOKUP(E62,'القوائم'!$A$5:$B$10,2,FALSE))</f>
        <v/>
      </c>
      <c r="G62" s="10" t="n"/>
      <c r="H62" s="13">
        <f>IF(OR(G62="",F62=""),"",G62+F62)</f>
        <v/>
      </c>
      <c r="I62" s="8" t="n"/>
      <c r="J62" s="14" t="n"/>
      <c r="K62" s="12">
        <f>IF(H62="","",H62-$C$4)</f>
        <v/>
      </c>
      <c r="L62" s="11">
        <f>IF(K62="","",IF(K62&lt;0,"متأخرة",IF(K62&lt;=7,"مستحقة خلال 7 أيام","في الموعد")))</f>
        <v/>
      </c>
      <c r="M62" s="15">
        <f>IF(OR(J62="",F62=""),0,J62*365/F62)</f>
        <v/>
      </c>
    </row>
    <row r="63">
      <c r="A63" s="8" t="n"/>
      <c r="B63" s="8" t="n"/>
      <c r="C63" s="11">
        <f>IF(B63="","",IFERROR(VLOOKUP(B63,'سجل المعدات'!$A$6:$B$105,2,FALSE),"رمز غير معروف"))</f>
        <v/>
      </c>
      <c r="D63" s="8" t="n"/>
      <c r="E63" s="8" t="n"/>
      <c r="F63" s="12">
        <f>IF(E63="","",VLOOKUP(E63,'القوائم'!$A$5:$B$10,2,FALSE))</f>
        <v/>
      </c>
      <c r="G63" s="10" t="n"/>
      <c r="H63" s="13">
        <f>IF(OR(G63="",F63=""),"",G63+F63)</f>
        <v/>
      </c>
      <c r="I63" s="8" t="n"/>
      <c r="J63" s="14" t="n"/>
      <c r="K63" s="12">
        <f>IF(H63="","",H63-$C$4)</f>
        <v/>
      </c>
      <c r="L63" s="11">
        <f>IF(K63="","",IF(K63&lt;0,"متأخرة",IF(K63&lt;=7,"مستحقة خلال 7 أيام","في الموعد")))</f>
        <v/>
      </c>
      <c r="M63" s="15">
        <f>IF(OR(J63="",F63=""),0,J63*365/F63)</f>
        <v/>
      </c>
    </row>
    <row r="64">
      <c r="A64" s="8" t="n"/>
      <c r="B64" s="8" t="n"/>
      <c r="C64" s="11">
        <f>IF(B64="","",IFERROR(VLOOKUP(B64,'سجل المعدات'!$A$6:$B$105,2,FALSE),"رمز غير معروف"))</f>
        <v/>
      </c>
      <c r="D64" s="8" t="n"/>
      <c r="E64" s="8" t="n"/>
      <c r="F64" s="12">
        <f>IF(E64="","",VLOOKUP(E64,'القوائم'!$A$5:$B$10,2,FALSE))</f>
        <v/>
      </c>
      <c r="G64" s="10" t="n"/>
      <c r="H64" s="13">
        <f>IF(OR(G64="",F64=""),"",G64+F64)</f>
        <v/>
      </c>
      <c r="I64" s="8" t="n"/>
      <c r="J64" s="14" t="n"/>
      <c r="K64" s="12">
        <f>IF(H64="","",H64-$C$4)</f>
        <v/>
      </c>
      <c r="L64" s="11">
        <f>IF(K64="","",IF(K64&lt;0,"متأخرة",IF(K64&lt;=7,"مستحقة خلال 7 أيام","في الموعد")))</f>
        <v/>
      </c>
      <c r="M64" s="15">
        <f>IF(OR(J64="",F64=""),0,J64*365/F64)</f>
        <v/>
      </c>
    </row>
    <row r="65">
      <c r="A65" s="8" t="n"/>
      <c r="B65" s="8" t="n"/>
      <c r="C65" s="11">
        <f>IF(B65="","",IFERROR(VLOOKUP(B65,'سجل المعدات'!$A$6:$B$105,2,FALSE),"رمز غير معروف"))</f>
        <v/>
      </c>
      <c r="D65" s="8" t="n"/>
      <c r="E65" s="8" t="n"/>
      <c r="F65" s="12">
        <f>IF(E65="","",VLOOKUP(E65,'القوائم'!$A$5:$B$10,2,FALSE))</f>
        <v/>
      </c>
      <c r="G65" s="10" t="n"/>
      <c r="H65" s="13">
        <f>IF(OR(G65="",F65=""),"",G65+F65)</f>
        <v/>
      </c>
      <c r="I65" s="8" t="n"/>
      <c r="J65" s="14" t="n"/>
      <c r="K65" s="12">
        <f>IF(H65="","",H65-$C$4)</f>
        <v/>
      </c>
      <c r="L65" s="11">
        <f>IF(K65="","",IF(K65&lt;0,"متأخرة",IF(K65&lt;=7,"مستحقة خلال 7 أيام","في الموعد")))</f>
        <v/>
      </c>
      <c r="M65" s="15">
        <f>IF(OR(J65="",F65=""),0,J65*365/F65)</f>
        <v/>
      </c>
    </row>
    <row r="66">
      <c r="A66" s="8" t="n"/>
      <c r="B66" s="8" t="n"/>
      <c r="C66" s="11">
        <f>IF(B66="","",IFERROR(VLOOKUP(B66,'سجل المعدات'!$A$6:$B$105,2,FALSE),"رمز غير معروف"))</f>
        <v/>
      </c>
      <c r="D66" s="8" t="n"/>
      <c r="E66" s="8" t="n"/>
      <c r="F66" s="12">
        <f>IF(E66="","",VLOOKUP(E66,'القوائم'!$A$5:$B$10,2,FALSE))</f>
        <v/>
      </c>
      <c r="G66" s="10" t="n"/>
      <c r="H66" s="13">
        <f>IF(OR(G66="",F66=""),"",G66+F66)</f>
        <v/>
      </c>
      <c r="I66" s="8" t="n"/>
      <c r="J66" s="14" t="n"/>
      <c r="K66" s="12">
        <f>IF(H66="","",H66-$C$4)</f>
        <v/>
      </c>
      <c r="L66" s="11">
        <f>IF(K66="","",IF(K66&lt;0,"متأخرة",IF(K66&lt;=7,"مستحقة خلال 7 أيام","في الموعد")))</f>
        <v/>
      </c>
      <c r="M66" s="15">
        <f>IF(OR(J66="",F66=""),0,J66*365/F66)</f>
        <v/>
      </c>
    </row>
    <row r="67">
      <c r="A67" s="8" t="n"/>
      <c r="B67" s="8" t="n"/>
      <c r="C67" s="11">
        <f>IF(B67="","",IFERROR(VLOOKUP(B67,'سجل المعدات'!$A$6:$B$105,2,FALSE),"رمز غير معروف"))</f>
        <v/>
      </c>
      <c r="D67" s="8" t="n"/>
      <c r="E67" s="8" t="n"/>
      <c r="F67" s="12">
        <f>IF(E67="","",VLOOKUP(E67,'القوائم'!$A$5:$B$10,2,FALSE))</f>
        <v/>
      </c>
      <c r="G67" s="10" t="n"/>
      <c r="H67" s="13">
        <f>IF(OR(G67="",F67=""),"",G67+F67)</f>
        <v/>
      </c>
      <c r="I67" s="8" t="n"/>
      <c r="J67" s="14" t="n"/>
      <c r="K67" s="12">
        <f>IF(H67="","",H67-$C$4)</f>
        <v/>
      </c>
      <c r="L67" s="11">
        <f>IF(K67="","",IF(K67&lt;0,"متأخرة",IF(K67&lt;=7,"مستحقة خلال 7 أيام","في الموعد")))</f>
        <v/>
      </c>
      <c r="M67" s="15">
        <f>IF(OR(J67="",F67=""),0,J67*365/F67)</f>
        <v/>
      </c>
    </row>
    <row r="68">
      <c r="A68" s="8" t="n"/>
      <c r="B68" s="8" t="n"/>
      <c r="C68" s="11">
        <f>IF(B68="","",IFERROR(VLOOKUP(B68,'سجل المعدات'!$A$6:$B$105,2,FALSE),"رمز غير معروف"))</f>
        <v/>
      </c>
      <c r="D68" s="8" t="n"/>
      <c r="E68" s="8" t="n"/>
      <c r="F68" s="12">
        <f>IF(E68="","",VLOOKUP(E68,'القوائم'!$A$5:$B$10,2,FALSE))</f>
        <v/>
      </c>
      <c r="G68" s="10" t="n"/>
      <c r="H68" s="13">
        <f>IF(OR(G68="",F68=""),"",G68+F68)</f>
        <v/>
      </c>
      <c r="I68" s="8" t="n"/>
      <c r="J68" s="14" t="n"/>
      <c r="K68" s="12">
        <f>IF(H68="","",H68-$C$4)</f>
        <v/>
      </c>
      <c r="L68" s="11">
        <f>IF(K68="","",IF(K68&lt;0,"متأخرة",IF(K68&lt;=7,"مستحقة خلال 7 أيام","في الموعد")))</f>
        <v/>
      </c>
      <c r="M68" s="15">
        <f>IF(OR(J68="",F68=""),0,J68*365/F68)</f>
        <v/>
      </c>
    </row>
    <row r="69">
      <c r="A69" s="8" t="n"/>
      <c r="B69" s="8" t="n"/>
      <c r="C69" s="11">
        <f>IF(B69="","",IFERROR(VLOOKUP(B69,'سجل المعدات'!$A$6:$B$105,2,FALSE),"رمز غير معروف"))</f>
        <v/>
      </c>
      <c r="D69" s="8" t="n"/>
      <c r="E69" s="8" t="n"/>
      <c r="F69" s="12">
        <f>IF(E69="","",VLOOKUP(E69,'القوائم'!$A$5:$B$10,2,FALSE))</f>
        <v/>
      </c>
      <c r="G69" s="10" t="n"/>
      <c r="H69" s="13">
        <f>IF(OR(G69="",F69=""),"",G69+F69)</f>
        <v/>
      </c>
      <c r="I69" s="8" t="n"/>
      <c r="J69" s="14" t="n"/>
      <c r="K69" s="12">
        <f>IF(H69="","",H69-$C$4)</f>
        <v/>
      </c>
      <c r="L69" s="11">
        <f>IF(K69="","",IF(K69&lt;0,"متأخرة",IF(K69&lt;=7,"مستحقة خلال 7 أيام","في الموعد")))</f>
        <v/>
      </c>
      <c r="M69" s="15">
        <f>IF(OR(J69="",F69=""),0,J69*365/F69)</f>
        <v/>
      </c>
    </row>
    <row r="70">
      <c r="A70" s="8" t="n"/>
      <c r="B70" s="8" t="n"/>
      <c r="C70" s="11">
        <f>IF(B70="","",IFERROR(VLOOKUP(B70,'سجل المعدات'!$A$6:$B$105,2,FALSE),"رمز غير معروف"))</f>
        <v/>
      </c>
      <c r="D70" s="8" t="n"/>
      <c r="E70" s="8" t="n"/>
      <c r="F70" s="12">
        <f>IF(E70="","",VLOOKUP(E70,'القوائم'!$A$5:$B$10,2,FALSE))</f>
        <v/>
      </c>
      <c r="G70" s="10" t="n"/>
      <c r="H70" s="13">
        <f>IF(OR(G70="",F70=""),"",G70+F70)</f>
        <v/>
      </c>
      <c r="I70" s="8" t="n"/>
      <c r="J70" s="14" t="n"/>
      <c r="K70" s="12">
        <f>IF(H70="","",H70-$C$4)</f>
        <v/>
      </c>
      <c r="L70" s="11">
        <f>IF(K70="","",IF(K70&lt;0,"متأخرة",IF(K70&lt;=7,"مستحقة خلال 7 أيام","في الموعد")))</f>
        <v/>
      </c>
      <c r="M70" s="15">
        <f>IF(OR(J70="",F70=""),0,J70*365/F70)</f>
        <v/>
      </c>
    </row>
    <row r="71">
      <c r="A71" s="8" t="n"/>
      <c r="B71" s="8" t="n"/>
      <c r="C71" s="11">
        <f>IF(B71="","",IFERROR(VLOOKUP(B71,'سجل المعدات'!$A$6:$B$105,2,FALSE),"رمز غير معروف"))</f>
        <v/>
      </c>
      <c r="D71" s="8" t="n"/>
      <c r="E71" s="8" t="n"/>
      <c r="F71" s="12">
        <f>IF(E71="","",VLOOKUP(E71,'القوائم'!$A$5:$B$10,2,FALSE))</f>
        <v/>
      </c>
      <c r="G71" s="10" t="n"/>
      <c r="H71" s="13">
        <f>IF(OR(G71="",F71=""),"",G71+F71)</f>
        <v/>
      </c>
      <c r="I71" s="8" t="n"/>
      <c r="J71" s="14" t="n"/>
      <c r="K71" s="12">
        <f>IF(H71="","",H71-$C$4)</f>
        <v/>
      </c>
      <c r="L71" s="11">
        <f>IF(K71="","",IF(K71&lt;0,"متأخرة",IF(K71&lt;=7,"مستحقة خلال 7 أيام","في الموعد")))</f>
        <v/>
      </c>
      <c r="M71" s="15">
        <f>IF(OR(J71="",F71=""),0,J71*365/F71)</f>
        <v/>
      </c>
    </row>
    <row r="72">
      <c r="A72" s="8" t="n"/>
      <c r="B72" s="8" t="n"/>
      <c r="C72" s="11">
        <f>IF(B72="","",IFERROR(VLOOKUP(B72,'سجل المعدات'!$A$6:$B$105,2,FALSE),"رمز غير معروف"))</f>
        <v/>
      </c>
      <c r="D72" s="8" t="n"/>
      <c r="E72" s="8" t="n"/>
      <c r="F72" s="12">
        <f>IF(E72="","",VLOOKUP(E72,'القوائم'!$A$5:$B$10,2,FALSE))</f>
        <v/>
      </c>
      <c r="G72" s="10" t="n"/>
      <c r="H72" s="13">
        <f>IF(OR(G72="",F72=""),"",G72+F72)</f>
        <v/>
      </c>
      <c r="I72" s="8" t="n"/>
      <c r="J72" s="14" t="n"/>
      <c r="K72" s="12">
        <f>IF(H72="","",H72-$C$4)</f>
        <v/>
      </c>
      <c r="L72" s="11">
        <f>IF(K72="","",IF(K72&lt;0,"متأخرة",IF(K72&lt;=7,"مستحقة خلال 7 أيام","في الموعد")))</f>
        <v/>
      </c>
      <c r="M72" s="15">
        <f>IF(OR(J72="",F72=""),0,J72*365/F72)</f>
        <v/>
      </c>
    </row>
    <row r="73">
      <c r="A73" s="8" t="n"/>
      <c r="B73" s="8" t="n"/>
      <c r="C73" s="11">
        <f>IF(B73="","",IFERROR(VLOOKUP(B73,'سجل المعدات'!$A$6:$B$105,2,FALSE),"رمز غير معروف"))</f>
        <v/>
      </c>
      <c r="D73" s="8" t="n"/>
      <c r="E73" s="8" t="n"/>
      <c r="F73" s="12">
        <f>IF(E73="","",VLOOKUP(E73,'القوائم'!$A$5:$B$10,2,FALSE))</f>
        <v/>
      </c>
      <c r="G73" s="10" t="n"/>
      <c r="H73" s="13">
        <f>IF(OR(G73="",F73=""),"",G73+F73)</f>
        <v/>
      </c>
      <c r="I73" s="8" t="n"/>
      <c r="J73" s="14" t="n"/>
      <c r="K73" s="12">
        <f>IF(H73="","",H73-$C$4)</f>
        <v/>
      </c>
      <c r="L73" s="11">
        <f>IF(K73="","",IF(K73&lt;0,"متأخرة",IF(K73&lt;=7,"مستحقة خلال 7 أيام","في الموعد")))</f>
        <v/>
      </c>
      <c r="M73" s="15">
        <f>IF(OR(J73="",F73=""),0,J73*365/F73)</f>
        <v/>
      </c>
    </row>
    <row r="74">
      <c r="A74" s="8" t="n"/>
      <c r="B74" s="8" t="n"/>
      <c r="C74" s="11">
        <f>IF(B74="","",IFERROR(VLOOKUP(B74,'سجل المعدات'!$A$6:$B$105,2,FALSE),"رمز غير معروف"))</f>
        <v/>
      </c>
      <c r="D74" s="8" t="n"/>
      <c r="E74" s="8" t="n"/>
      <c r="F74" s="12">
        <f>IF(E74="","",VLOOKUP(E74,'القوائم'!$A$5:$B$10,2,FALSE))</f>
        <v/>
      </c>
      <c r="G74" s="10" t="n"/>
      <c r="H74" s="13">
        <f>IF(OR(G74="",F74=""),"",G74+F74)</f>
        <v/>
      </c>
      <c r="I74" s="8" t="n"/>
      <c r="J74" s="14" t="n"/>
      <c r="K74" s="12">
        <f>IF(H74="","",H74-$C$4)</f>
        <v/>
      </c>
      <c r="L74" s="11">
        <f>IF(K74="","",IF(K74&lt;0,"متأخرة",IF(K74&lt;=7,"مستحقة خلال 7 أيام","في الموعد")))</f>
        <v/>
      </c>
      <c r="M74" s="15">
        <f>IF(OR(J74="",F74=""),0,J74*365/F74)</f>
        <v/>
      </c>
    </row>
    <row r="75">
      <c r="A75" s="8" t="n"/>
      <c r="B75" s="8" t="n"/>
      <c r="C75" s="11">
        <f>IF(B75="","",IFERROR(VLOOKUP(B75,'سجل المعدات'!$A$6:$B$105,2,FALSE),"رمز غير معروف"))</f>
        <v/>
      </c>
      <c r="D75" s="8" t="n"/>
      <c r="E75" s="8" t="n"/>
      <c r="F75" s="12">
        <f>IF(E75="","",VLOOKUP(E75,'القوائم'!$A$5:$B$10,2,FALSE))</f>
        <v/>
      </c>
      <c r="G75" s="10" t="n"/>
      <c r="H75" s="13">
        <f>IF(OR(G75="",F75=""),"",G75+F75)</f>
        <v/>
      </c>
      <c r="I75" s="8" t="n"/>
      <c r="J75" s="14" t="n"/>
      <c r="K75" s="12">
        <f>IF(H75="","",H75-$C$4)</f>
        <v/>
      </c>
      <c r="L75" s="11">
        <f>IF(K75="","",IF(K75&lt;0,"متأخرة",IF(K75&lt;=7,"مستحقة خلال 7 أيام","في الموعد")))</f>
        <v/>
      </c>
      <c r="M75" s="15">
        <f>IF(OR(J75="",F75=""),0,J75*365/F75)</f>
        <v/>
      </c>
    </row>
    <row r="76">
      <c r="A76" s="8" t="n"/>
      <c r="B76" s="8" t="n"/>
      <c r="C76" s="11">
        <f>IF(B76="","",IFERROR(VLOOKUP(B76,'سجل المعدات'!$A$6:$B$105,2,FALSE),"رمز غير معروف"))</f>
        <v/>
      </c>
      <c r="D76" s="8" t="n"/>
      <c r="E76" s="8" t="n"/>
      <c r="F76" s="12">
        <f>IF(E76="","",VLOOKUP(E76,'القوائم'!$A$5:$B$10,2,FALSE))</f>
        <v/>
      </c>
      <c r="G76" s="10" t="n"/>
      <c r="H76" s="13">
        <f>IF(OR(G76="",F76=""),"",G76+F76)</f>
        <v/>
      </c>
      <c r="I76" s="8" t="n"/>
      <c r="J76" s="14" t="n"/>
      <c r="K76" s="12">
        <f>IF(H76="","",H76-$C$4)</f>
        <v/>
      </c>
      <c r="L76" s="11">
        <f>IF(K76="","",IF(K76&lt;0,"متأخرة",IF(K76&lt;=7,"مستحقة خلال 7 أيام","في الموعد")))</f>
        <v/>
      </c>
      <c r="M76" s="15">
        <f>IF(OR(J76="",F76=""),0,J76*365/F76)</f>
        <v/>
      </c>
    </row>
    <row r="77">
      <c r="A77" s="8" t="n"/>
      <c r="B77" s="8" t="n"/>
      <c r="C77" s="11">
        <f>IF(B77="","",IFERROR(VLOOKUP(B77,'سجل المعدات'!$A$6:$B$105,2,FALSE),"رمز غير معروف"))</f>
        <v/>
      </c>
      <c r="D77" s="8" t="n"/>
      <c r="E77" s="8" t="n"/>
      <c r="F77" s="12">
        <f>IF(E77="","",VLOOKUP(E77,'القوائم'!$A$5:$B$10,2,FALSE))</f>
        <v/>
      </c>
      <c r="G77" s="10" t="n"/>
      <c r="H77" s="13">
        <f>IF(OR(G77="",F77=""),"",G77+F77)</f>
        <v/>
      </c>
      <c r="I77" s="8" t="n"/>
      <c r="J77" s="14" t="n"/>
      <c r="K77" s="12">
        <f>IF(H77="","",H77-$C$4)</f>
        <v/>
      </c>
      <c r="L77" s="11">
        <f>IF(K77="","",IF(K77&lt;0,"متأخرة",IF(K77&lt;=7,"مستحقة خلال 7 أيام","في الموعد")))</f>
        <v/>
      </c>
      <c r="M77" s="15">
        <f>IF(OR(J77="",F77=""),0,J77*365/F77)</f>
        <v/>
      </c>
    </row>
    <row r="78">
      <c r="A78" s="8" t="n"/>
      <c r="B78" s="8" t="n"/>
      <c r="C78" s="11">
        <f>IF(B78="","",IFERROR(VLOOKUP(B78,'سجل المعدات'!$A$6:$B$105,2,FALSE),"رمز غير معروف"))</f>
        <v/>
      </c>
      <c r="D78" s="8" t="n"/>
      <c r="E78" s="8" t="n"/>
      <c r="F78" s="12">
        <f>IF(E78="","",VLOOKUP(E78,'القوائم'!$A$5:$B$10,2,FALSE))</f>
        <v/>
      </c>
      <c r="G78" s="10" t="n"/>
      <c r="H78" s="13">
        <f>IF(OR(G78="",F78=""),"",G78+F78)</f>
        <v/>
      </c>
      <c r="I78" s="8" t="n"/>
      <c r="J78" s="14" t="n"/>
      <c r="K78" s="12">
        <f>IF(H78="","",H78-$C$4)</f>
        <v/>
      </c>
      <c r="L78" s="11">
        <f>IF(K78="","",IF(K78&lt;0,"متأخرة",IF(K78&lt;=7,"مستحقة خلال 7 أيام","في الموعد")))</f>
        <v/>
      </c>
      <c r="M78" s="15">
        <f>IF(OR(J78="",F78=""),0,J78*365/F78)</f>
        <v/>
      </c>
    </row>
    <row r="79">
      <c r="A79" s="8" t="n"/>
      <c r="B79" s="8" t="n"/>
      <c r="C79" s="11">
        <f>IF(B79="","",IFERROR(VLOOKUP(B79,'سجل المعدات'!$A$6:$B$105,2,FALSE),"رمز غير معروف"))</f>
        <v/>
      </c>
      <c r="D79" s="8" t="n"/>
      <c r="E79" s="8" t="n"/>
      <c r="F79" s="12">
        <f>IF(E79="","",VLOOKUP(E79,'القوائم'!$A$5:$B$10,2,FALSE))</f>
        <v/>
      </c>
      <c r="G79" s="10" t="n"/>
      <c r="H79" s="13">
        <f>IF(OR(G79="",F79=""),"",G79+F79)</f>
        <v/>
      </c>
      <c r="I79" s="8" t="n"/>
      <c r="J79" s="14" t="n"/>
      <c r="K79" s="12">
        <f>IF(H79="","",H79-$C$4)</f>
        <v/>
      </c>
      <c r="L79" s="11">
        <f>IF(K79="","",IF(K79&lt;0,"متأخرة",IF(K79&lt;=7,"مستحقة خلال 7 أيام","في الموعد")))</f>
        <v/>
      </c>
      <c r="M79" s="15">
        <f>IF(OR(J79="",F79=""),0,J79*365/F79)</f>
        <v/>
      </c>
    </row>
    <row r="80">
      <c r="A80" s="8" t="n"/>
      <c r="B80" s="8" t="n"/>
      <c r="C80" s="11">
        <f>IF(B80="","",IFERROR(VLOOKUP(B80,'سجل المعدات'!$A$6:$B$105,2,FALSE),"رمز غير معروف"))</f>
        <v/>
      </c>
      <c r="D80" s="8" t="n"/>
      <c r="E80" s="8" t="n"/>
      <c r="F80" s="12">
        <f>IF(E80="","",VLOOKUP(E80,'القوائم'!$A$5:$B$10,2,FALSE))</f>
        <v/>
      </c>
      <c r="G80" s="10" t="n"/>
      <c r="H80" s="13">
        <f>IF(OR(G80="",F80=""),"",G80+F80)</f>
        <v/>
      </c>
      <c r="I80" s="8" t="n"/>
      <c r="J80" s="14" t="n"/>
      <c r="K80" s="12">
        <f>IF(H80="","",H80-$C$4)</f>
        <v/>
      </c>
      <c r="L80" s="11">
        <f>IF(K80="","",IF(K80&lt;0,"متأخرة",IF(K80&lt;=7,"مستحقة خلال 7 أيام","في الموعد")))</f>
        <v/>
      </c>
      <c r="M80" s="15">
        <f>IF(OR(J80="",F80=""),0,J80*365/F80)</f>
        <v/>
      </c>
    </row>
    <row r="81">
      <c r="A81" s="8" t="n"/>
      <c r="B81" s="8" t="n"/>
      <c r="C81" s="11">
        <f>IF(B81="","",IFERROR(VLOOKUP(B81,'سجل المعدات'!$A$6:$B$105,2,FALSE),"رمز غير معروف"))</f>
        <v/>
      </c>
      <c r="D81" s="8" t="n"/>
      <c r="E81" s="8" t="n"/>
      <c r="F81" s="12">
        <f>IF(E81="","",VLOOKUP(E81,'القوائم'!$A$5:$B$10,2,FALSE))</f>
        <v/>
      </c>
      <c r="G81" s="10" t="n"/>
      <c r="H81" s="13">
        <f>IF(OR(G81="",F81=""),"",G81+F81)</f>
        <v/>
      </c>
      <c r="I81" s="8" t="n"/>
      <c r="J81" s="14" t="n"/>
      <c r="K81" s="12">
        <f>IF(H81="","",H81-$C$4)</f>
        <v/>
      </c>
      <c r="L81" s="11">
        <f>IF(K81="","",IF(K81&lt;0,"متأخرة",IF(K81&lt;=7,"مستحقة خلال 7 أيام","في الموعد")))</f>
        <v/>
      </c>
      <c r="M81" s="15">
        <f>IF(OR(J81="",F81=""),0,J81*365/F81)</f>
        <v/>
      </c>
    </row>
    <row r="82">
      <c r="A82" s="8" t="n"/>
      <c r="B82" s="8" t="n"/>
      <c r="C82" s="11">
        <f>IF(B82="","",IFERROR(VLOOKUP(B82,'سجل المعدات'!$A$6:$B$105,2,FALSE),"رمز غير معروف"))</f>
        <v/>
      </c>
      <c r="D82" s="8" t="n"/>
      <c r="E82" s="8" t="n"/>
      <c r="F82" s="12">
        <f>IF(E82="","",VLOOKUP(E82,'القوائم'!$A$5:$B$10,2,FALSE))</f>
        <v/>
      </c>
      <c r="G82" s="10" t="n"/>
      <c r="H82" s="13">
        <f>IF(OR(G82="",F82=""),"",G82+F82)</f>
        <v/>
      </c>
      <c r="I82" s="8" t="n"/>
      <c r="J82" s="14" t="n"/>
      <c r="K82" s="12">
        <f>IF(H82="","",H82-$C$4)</f>
        <v/>
      </c>
      <c r="L82" s="11">
        <f>IF(K82="","",IF(K82&lt;0,"متأخرة",IF(K82&lt;=7,"مستحقة خلال 7 أيام","في الموعد")))</f>
        <v/>
      </c>
      <c r="M82" s="15">
        <f>IF(OR(J82="",F82=""),0,J82*365/F82)</f>
        <v/>
      </c>
    </row>
    <row r="83">
      <c r="A83" s="8" t="n"/>
      <c r="B83" s="8" t="n"/>
      <c r="C83" s="11">
        <f>IF(B83="","",IFERROR(VLOOKUP(B83,'سجل المعدات'!$A$6:$B$105,2,FALSE),"رمز غير معروف"))</f>
        <v/>
      </c>
      <c r="D83" s="8" t="n"/>
      <c r="E83" s="8" t="n"/>
      <c r="F83" s="12">
        <f>IF(E83="","",VLOOKUP(E83,'القوائم'!$A$5:$B$10,2,FALSE))</f>
        <v/>
      </c>
      <c r="G83" s="10" t="n"/>
      <c r="H83" s="13">
        <f>IF(OR(G83="",F83=""),"",G83+F83)</f>
        <v/>
      </c>
      <c r="I83" s="8" t="n"/>
      <c r="J83" s="14" t="n"/>
      <c r="K83" s="12">
        <f>IF(H83="","",H83-$C$4)</f>
        <v/>
      </c>
      <c r="L83" s="11">
        <f>IF(K83="","",IF(K83&lt;0,"متأخرة",IF(K83&lt;=7,"مستحقة خلال 7 أيام","في الموعد")))</f>
        <v/>
      </c>
      <c r="M83" s="15">
        <f>IF(OR(J83="",F83=""),0,J83*365/F83)</f>
        <v/>
      </c>
    </row>
    <row r="84">
      <c r="A84" s="8" t="n"/>
      <c r="B84" s="8" t="n"/>
      <c r="C84" s="11">
        <f>IF(B84="","",IFERROR(VLOOKUP(B84,'سجل المعدات'!$A$6:$B$105,2,FALSE),"رمز غير معروف"))</f>
        <v/>
      </c>
      <c r="D84" s="8" t="n"/>
      <c r="E84" s="8" t="n"/>
      <c r="F84" s="12">
        <f>IF(E84="","",VLOOKUP(E84,'القوائم'!$A$5:$B$10,2,FALSE))</f>
        <v/>
      </c>
      <c r="G84" s="10" t="n"/>
      <c r="H84" s="13">
        <f>IF(OR(G84="",F84=""),"",G84+F84)</f>
        <v/>
      </c>
      <c r="I84" s="8" t="n"/>
      <c r="J84" s="14" t="n"/>
      <c r="K84" s="12">
        <f>IF(H84="","",H84-$C$4)</f>
        <v/>
      </c>
      <c r="L84" s="11">
        <f>IF(K84="","",IF(K84&lt;0,"متأخرة",IF(K84&lt;=7,"مستحقة خلال 7 أيام","في الموعد")))</f>
        <v/>
      </c>
      <c r="M84" s="15">
        <f>IF(OR(J84="",F84=""),0,J84*365/F84)</f>
        <v/>
      </c>
    </row>
    <row r="85">
      <c r="A85" s="8" t="n"/>
      <c r="B85" s="8" t="n"/>
      <c r="C85" s="11">
        <f>IF(B85="","",IFERROR(VLOOKUP(B85,'سجل المعدات'!$A$6:$B$105,2,FALSE),"رمز غير معروف"))</f>
        <v/>
      </c>
      <c r="D85" s="8" t="n"/>
      <c r="E85" s="8" t="n"/>
      <c r="F85" s="12">
        <f>IF(E85="","",VLOOKUP(E85,'القوائم'!$A$5:$B$10,2,FALSE))</f>
        <v/>
      </c>
      <c r="G85" s="10" t="n"/>
      <c r="H85" s="13">
        <f>IF(OR(G85="",F85=""),"",G85+F85)</f>
        <v/>
      </c>
      <c r="I85" s="8" t="n"/>
      <c r="J85" s="14" t="n"/>
      <c r="K85" s="12">
        <f>IF(H85="","",H85-$C$4)</f>
        <v/>
      </c>
      <c r="L85" s="11">
        <f>IF(K85="","",IF(K85&lt;0,"متأخرة",IF(K85&lt;=7,"مستحقة خلال 7 أيام","في الموعد")))</f>
        <v/>
      </c>
      <c r="M85" s="15">
        <f>IF(OR(J85="",F85=""),0,J85*365/F85)</f>
        <v/>
      </c>
    </row>
    <row r="86">
      <c r="A86" s="8" t="n"/>
      <c r="B86" s="8" t="n"/>
      <c r="C86" s="11">
        <f>IF(B86="","",IFERROR(VLOOKUP(B86,'سجل المعدات'!$A$6:$B$105,2,FALSE),"رمز غير معروف"))</f>
        <v/>
      </c>
      <c r="D86" s="8" t="n"/>
      <c r="E86" s="8" t="n"/>
      <c r="F86" s="12">
        <f>IF(E86="","",VLOOKUP(E86,'القوائم'!$A$5:$B$10,2,FALSE))</f>
        <v/>
      </c>
      <c r="G86" s="10" t="n"/>
      <c r="H86" s="13">
        <f>IF(OR(G86="",F86=""),"",G86+F86)</f>
        <v/>
      </c>
      <c r="I86" s="8" t="n"/>
      <c r="J86" s="14" t="n"/>
      <c r="K86" s="12">
        <f>IF(H86="","",H86-$C$4)</f>
        <v/>
      </c>
      <c r="L86" s="11">
        <f>IF(K86="","",IF(K86&lt;0,"متأخرة",IF(K86&lt;=7,"مستحقة خلال 7 أيام","في الموعد")))</f>
        <v/>
      </c>
      <c r="M86" s="15">
        <f>IF(OR(J86="",F86=""),0,J86*365/F86)</f>
        <v/>
      </c>
    </row>
    <row r="87">
      <c r="A87" s="8" t="n"/>
      <c r="B87" s="8" t="n"/>
      <c r="C87" s="11">
        <f>IF(B87="","",IFERROR(VLOOKUP(B87,'سجل المعدات'!$A$6:$B$105,2,FALSE),"رمز غير معروف"))</f>
        <v/>
      </c>
      <c r="D87" s="8" t="n"/>
      <c r="E87" s="8" t="n"/>
      <c r="F87" s="12">
        <f>IF(E87="","",VLOOKUP(E87,'القوائم'!$A$5:$B$10,2,FALSE))</f>
        <v/>
      </c>
      <c r="G87" s="10" t="n"/>
      <c r="H87" s="13">
        <f>IF(OR(G87="",F87=""),"",G87+F87)</f>
        <v/>
      </c>
      <c r="I87" s="8" t="n"/>
      <c r="J87" s="14" t="n"/>
      <c r="K87" s="12">
        <f>IF(H87="","",H87-$C$4)</f>
        <v/>
      </c>
      <c r="L87" s="11">
        <f>IF(K87="","",IF(K87&lt;0,"متأخرة",IF(K87&lt;=7,"مستحقة خلال 7 أيام","في الموعد")))</f>
        <v/>
      </c>
      <c r="M87" s="15">
        <f>IF(OR(J87="",F87=""),0,J87*365/F87)</f>
        <v/>
      </c>
    </row>
    <row r="88">
      <c r="A88" s="8" t="n"/>
      <c r="B88" s="8" t="n"/>
      <c r="C88" s="11">
        <f>IF(B88="","",IFERROR(VLOOKUP(B88,'سجل المعدات'!$A$6:$B$105,2,FALSE),"رمز غير معروف"))</f>
        <v/>
      </c>
      <c r="D88" s="8" t="n"/>
      <c r="E88" s="8" t="n"/>
      <c r="F88" s="12">
        <f>IF(E88="","",VLOOKUP(E88,'القوائم'!$A$5:$B$10,2,FALSE))</f>
        <v/>
      </c>
      <c r="G88" s="10" t="n"/>
      <c r="H88" s="13">
        <f>IF(OR(G88="",F88=""),"",G88+F88)</f>
        <v/>
      </c>
      <c r="I88" s="8" t="n"/>
      <c r="J88" s="14" t="n"/>
      <c r="K88" s="12">
        <f>IF(H88="","",H88-$C$4)</f>
        <v/>
      </c>
      <c r="L88" s="11">
        <f>IF(K88="","",IF(K88&lt;0,"متأخرة",IF(K88&lt;=7,"مستحقة خلال 7 أيام","في الموعد")))</f>
        <v/>
      </c>
      <c r="M88" s="15">
        <f>IF(OR(J88="",F88=""),0,J88*365/F88)</f>
        <v/>
      </c>
    </row>
    <row r="89">
      <c r="A89" s="8" t="n"/>
      <c r="B89" s="8" t="n"/>
      <c r="C89" s="11">
        <f>IF(B89="","",IFERROR(VLOOKUP(B89,'سجل المعدات'!$A$6:$B$105,2,FALSE),"رمز غير معروف"))</f>
        <v/>
      </c>
      <c r="D89" s="8" t="n"/>
      <c r="E89" s="8" t="n"/>
      <c r="F89" s="12">
        <f>IF(E89="","",VLOOKUP(E89,'القوائم'!$A$5:$B$10,2,FALSE))</f>
        <v/>
      </c>
      <c r="G89" s="10" t="n"/>
      <c r="H89" s="13">
        <f>IF(OR(G89="",F89=""),"",G89+F89)</f>
        <v/>
      </c>
      <c r="I89" s="8" t="n"/>
      <c r="J89" s="14" t="n"/>
      <c r="K89" s="12">
        <f>IF(H89="","",H89-$C$4)</f>
        <v/>
      </c>
      <c r="L89" s="11">
        <f>IF(K89="","",IF(K89&lt;0,"متأخرة",IF(K89&lt;=7,"مستحقة خلال 7 أيام","في الموعد")))</f>
        <v/>
      </c>
      <c r="M89" s="15">
        <f>IF(OR(J89="",F89=""),0,J89*365/F89)</f>
        <v/>
      </c>
    </row>
    <row r="90">
      <c r="A90" s="8" t="n"/>
      <c r="B90" s="8" t="n"/>
      <c r="C90" s="11">
        <f>IF(B90="","",IFERROR(VLOOKUP(B90,'سجل المعدات'!$A$6:$B$105,2,FALSE),"رمز غير معروف"))</f>
        <v/>
      </c>
      <c r="D90" s="8" t="n"/>
      <c r="E90" s="8" t="n"/>
      <c r="F90" s="12">
        <f>IF(E90="","",VLOOKUP(E90,'القوائم'!$A$5:$B$10,2,FALSE))</f>
        <v/>
      </c>
      <c r="G90" s="10" t="n"/>
      <c r="H90" s="13">
        <f>IF(OR(G90="",F90=""),"",G90+F90)</f>
        <v/>
      </c>
      <c r="I90" s="8" t="n"/>
      <c r="J90" s="14" t="n"/>
      <c r="K90" s="12">
        <f>IF(H90="","",H90-$C$4)</f>
        <v/>
      </c>
      <c r="L90" s="11">
        <f>IF(K90="","",IF(K90&lt;0,"متأخرة",IF(K90&lt;=7,"مستحقة خلال 7 أيام","في الموعد")))</f>
        <v/>
      </c>
      <c r="M90" s="15">
        <f>IF(OR(J90="",F90=""),0,J90*365/F90)</f>
        <v/>
      </c>
    </row>
    <row r="91">
      <c r="A91" s="8" t="n"/>
      <c r="B91" s="8" t="n"/>
      <c r="C91" s="11">
        <f>IF(B91="","",IFERROR(VLOOKUP(B91,'سجل المعدات'!$A$6:$B$105,2,FALSE),"رمز غير معروف"))</f>
        <v/>
      </c>
      <c r="D91" s="8" t="n"/>
      <c r="E91" s="8" t="n"/>
      <c r="F91" s="12">
        <f>IF(E91="","",VLOOKUP(E91,'القوائم'!$A$5:$B$10,2,FALSE))</f>
        <v/>
      </c>
      <c r="G91" s="10" t="n"/>
      <c r="H91" s="13">
        <f>IF(OR(G91="",F91=""),"",G91+F91)</f>
        <v/>
      </c>
      <c r="I91" s="8" t="n"/>
      <c r="J91" s="14" t="n"/>
      <c r="K91" s="12">
        <f>IF(H91="","",H91-$C$4)</f>
        <v/>
      </c>
      <c r="L91" s="11">
        <f>IF(K91="","",IF(K91&lt;0,"متأخرة",IF(K91&lt;=7,"مستحقة خلال 7 أيام","في الموعد")))</f>
        <v/>
      </c>
      <c r="M91" s="15">
        <f>IF(OR(J91="",F91=""),0,J91*365/F91)</f>
        <v/>
      </c>
    </row>
    <row r="92">
      <c r="A92" s="8" t="n"/>
      <c r="B92" s="8" t="n"/>
      <c r="C92" s="11">
        <f>IF(B92="","",IFERROR(VLOOKUP(B92,'سجل المعدات'!$A$6:$B$105,2,FALSE),"رمز غير معروف"))</f>
        <v/>
      </c>
      <c r="D92" s="8" t="n"/>
      <c r="E92" s="8" t="n"/>
      <c r="F92" s="12">
        <f>IF(E92="","",VLOOKUP(E92,'القوائم'!$A$5:$B$10,2,FALSE))</f>
        <v/>
      </c>
      <c r="G92" s="10" t="n"/>
      <c r="H92" s="13">
        <f>IF(OR(G92="",F92=""),"",G92+F92)</f>
        <v/>
      </c>
      <c r="I92" s="8" t="n"/>
      <c r="J92" s="14" t="n"/>
      <c r="K92" s="12">
        <f>IF(H92="","",H92-$C$4)</f>
        <v/>
      </c>
      <c r="L92" s="11">
        <f>IF(K92="","",IF(K92&lt;0,"متأخرة",IF(K92&lt;=7,"مستحقة خلال 7 أيام","في الموعد")))</f>
        <v/>
      </c>
      <c r="M92" s="15">
        <f>IF(OR(J92="",F92=""),0,J92*365/F92)</f>
        <v/>
      </c>
    </row>
    <row r="93">
      <c r="A93" s="8" t="n"/>
      <c r="B93" s="8" t="n"/>
      <c r="C93" s="11">
        <f>IF(B93="","",IFERROR(VLOOKUP(B93,'سجل المعدات'!$A$6:$B$105,2,FALSE),"رمز غير معروف"))</f>
        <v/>
      </c>
      <c r="D93" s="8" t="n"/>
      <c r="E93" s="8" t="n"/>
      <c r="F93" s="12">
        <f>IF(E93="","",VLOOKUP(E93,'القوائم'!$A$5:$B$10,2,FALSE))</f>
        <v/>
      </c>
      <c r="G93" s="10" t="n"/>
      <c r="H93" s="13">
        <f>IF(OR(G93="",F93=""),"",G93+F93)</f>
        <v/>
      </c>
      <c r="I93" s="8" t="n"/>
      <c r="J93" s="14" t="n"/>
      <c r="K93" s="12">
        <f>IF(H93="","",H93-$C$4)</f>
        <v/>
      </c>
      <c r="L93" s="11">
        <f>IF(K93="","",IF(K93&lt;0,"متأخرة",IF(K93&lt;=7,"مستحقة خلال 7 أيام","في الموعد")))</f>
        <v/>
      </c>
      <c r="M93" s="15">
        <f>IF(OR(J93="",F93=""),0,J93*365/F93)</f>
        <v/>
      </c>
    </row>
    <row r="94">
      <c r="A94" s="8" t="n"/>
      <c r="B94" s="8" t="n"/>
      <c r="C94" s="11">
        <f>IF(B94="","",IFERROR(VLOOKUP(B94,'سجل المعدات'!$A$6:$B$105,2,FALSE),"رمز غير معروف"))</f>
        <v/>
      </c>
      <c r="D94" s="8" t="n"/>
      <c r="E94" s="8" t="n"/>
      <c r="F94" s="12">
        <f>IF(E94="","",VLOOKUP(E94,'القوائم'!$A$5:$B$10,2,FALSE))</f>
        <v/>
      </c>
      <c r="G94" s="10" t="n"/>
      <c r="H94" s="13">
        <f>IF(OR(G94="",F94=""),"",G94+F94)</f>
        <v/>
      </c>
      <c r="I94" s="8" t="n"/>
      <c r="J94" s="14" t="n"/>
      <c r="K94" s="12">
        <f>IF(H94="","",H94-$C$4)</f>
        <v/>
      </c>
      <c r="L94" s="11">
        <f>IF(K94="","",IF(K94&lt;0,"متأخرة",IF(K94&lt;=7,"مستحقة خلال 7 أيام","في الموعد")))</f>
        <v/>
      </c>
      <c r="M94" s="15">
        <f>IF(OR(J94="",F94=""),0,J94*365/F94)</f>
        <v/>
      </c>
    </row>
    <row r="95">
      <c r="A95" s="8" t="n"/>
      <c r="B95" s="8" t="n"/>
      <c r="C95" s="11">
        <f>IF(B95="","",IFERROR(VLOOKUP(B95,'سجل المعدات'!$A$6:$B$105,2,FALSE),"رمز غير معروف"))</f>
        <v/>
      </c>
      <c r="D95" s="8" t="n"/>
      <c r="E95" s="8" t="n"/>
      <c r="F95" s="12">
        <f>IF(E95="","",VLOOKUP(E95,'القوائم'!$A$5:$B$10,2,FALSE))</f>
        <v/>
      </c>
      <c r="G95" s="10" t="n"/>
      <c r="H95" s="13">
        <f>IF(OR(G95="",F95=""),"",G95+F95)</f>
        <v/>
      </c>
      <c r="I95" s="8" t="n"/>
      <c r="J95" s="14" t="n"/>
      <c r="K95" s="12">
        <f>IF(H95="","",H95-$C$4)</f>
        <v/>
      </c>
      <c r="L95" s="11">
        <f>IF(K95="","",IF(K95&lt;0,"متأخرة",IF(K95&lt;=7,"مستحقة خلال 7 أيام","في الموعد")))</f>
        <v/>
      </c>
      <c r="M95" s="15">
        <f>IF(OR(J95="",F95=""),0,J95*365/F95)</f>
        <v/>
      </c>
    </row>
    <row r="96">
      <c r="A96" s="8" t="n"/>
      <c r="B96" s="8" t="n"/>
      <c r="C96" s="11">
        <f>IF(B96="","",IFERROR(VLOOKUP(B96,'سجل المعدات'!$A$6:$B$105,2,FALSE),"رمز غير معروف"))</f>
        <v/>
      </c>
      <c r="D96" s="8" t="n"/>
      <c r="E96" s="8" t="n"/>
      <c r="F96" s="12">
        <f>IF(E96="","",VLOOKUP(E96,'القوائم'!$A$5:$B$10,2,FALSE))</f>
        <v/>
      </c>
      <c r="G96" s="10" t="n"/>
      <c r="H96" s="13">
        <f>IF(OR(G96="",F96=""),"",G96+F96)</f>
        <v/>
      </c>
      <c r="I96" s="8" t="n"/>
      <c r="J96" s="14" t="n"/>
      <c r="K96" s="12">
        <f>IF(H96="","",H96-$C$4)</f>
        <v/>
      </c>
      <c r="L96" s="11">
        <f>IF(K96="","",IF(K96&lt;0,"متأخرة",IF(K96&lt;=7,"مستحقة خلال 7 أيام","في الموعد")))</f>
        <v/>
      </c>
      <c r="M96" s="15">
        <f>IF(OR(J96="",F96=""),0,J96*365/F96)</f>
        <v/>
      </c>
    </row>
    <row r="97">
      <c r="A97" s="8" t="n"/>
      <c r="B97" s="8" t="n"/>
      <c r="C97" s="11">
        <f>IF(B97="","",IFERROR(VLOOKUP(B97,'سجل المعدات'!$A$6:$B$105,2,FALSE),"رمز غير معروف"))</f>
        <v/>
      </c>
      <c r="D97" s="8" t="n"/>
      <c r="E97" s="8" t="n"/>
      <c r="F97" s="12">
        <f>IF(E97="","",VLOOKUP(E97,'القوائم'!$A$5:$B$10,2,FALSE))</f>
        <v/>
      </c>
      <c r="G97" s="10" t="n"/>
      <c r="H97" s="13">
        <f>IF(OR(G97="",F97=""),"",G97+F97)</f>
        <v/>
      </c>
      <c r="I97" s="8" t="n"/>
      <c r="J97" s="14" t="n"/>
      <c r="K97" s="12">
        <f>IF(H97="","",H97-$C$4)</f>
        <v/>
      </c>
      <c r="L97" s="11">
        <f>IF(K97="","",IF(K97&lt;0,"متأخرة",IF(K97&lt;=7,"مستحقة خلال 7 أيام","في الموعد")))</f>
        <v/>
      </c>
      <c r="M97" s="15">
        <f>IF(OR(J97="",F97=""),0,J97*365/F97)</f>
        <v/>
      </c>
    </row>
    <row r="98">
      <c r="A98" s="8" t="n"/>
      <c r="B98" s="8" t="n"/>
      <c r="C98" s="11">
        <f>IF(B98="","",IFERROR(VLOOKUP(B98,'سجل المعدات'!$A$6:$B$105,2,FALSE),"رمز غير معروف"))</f>
        <v/>
      </c>
      <c r="D98" s="8" t="n"/>
      <c r="E98" s="8" t="n"/>
      <c r="F98" s="12">
        <f>IF(E98="","",VLOOKUP(E98,'القوائم'!$A$5:$B$10,2,FALSE))</f>
        <v/>
      </c>
      <c r="G98" s="10" t="n"/>
      <c r="H98" s="13">
        <f>IF(OR(G98="",F98=""),"",G98+F98)</f>
        <v/>
      </c>
      <c r="I98" s="8" t="n"/>
      <c r="J98" s="14" t="n"/>
      <c r="K98" s="12">
        <f>IF(H98="","",H98-$C$4)</f>
        <v/>
      </c>
      <c r="L98" s="11">
        <f>IF(K98="","",IF(K98&lt;0,"متأخرة",IF(K98&lt;=7,"مستحقة خلال 7 أيام","في الموعد")))</f>
        <v/>
      </c>
      <c r="M98" s="15">
        <f>IF(OR(J98="",F98=""),0,J98*365/F98)</f>
        <v/>
      </c>
    </row>
    <row r="99">
      <c r="A99" s="8" t="n"/>
      <c r="B99" s="8" t="n"/>
      <c r="C99" s="11">
        <f>IF(B99="","",IFERROR(VLOOKUP(B99,'سجل المعدات'!$A$6:$B$105,2,FALSE),"رمز غير معروف"))</f>
        <v/>
      </c>
      <c r="D99" s="8" t="n"/>
      <c r="E99" s="8" t="n"/>
      <c r="F99" s="12">
        <f>IF(E99="","",VLOOKUP(E99,'القوائم'!$A$5:$B$10,2,FALSE))</f>
        <v/>
      </c>
      <c r="G99" s="10" t="n"/>
      <c r="H99" s="13">
        <f>IF(OR(G99="",F99=""),"",G99+F99)</f>
        <v/>
      </c>
      <c r="I99" s="8" t="n"/>
      <c r="J99" s="14" t="n"/>
      <c r="K99" s="12">
        <f>IF(H99="","",H99-$C$4)</f>
        <v/>
      </c>
      <c r="L99" s="11">
        <f>IF(K99="","",IF(K99&lt;0,"متأخرة",IF(K99&lt;=7,"مستحقة خلال 7 أيام","في الموعد")))</f>
        <v/>
      </c>
      <c r="M99" s="15">
        <f>IF(OR(J99="",F99=""),0,J99*365/F99)</f>
        <v/>
      </c>
    </row>
    <row r="100">
      <c r="A100" s="8" t="n"/>
      <c r="B100" s="8" t="n"/>
      <c r="C100" s="11">
        <f>IF(B100="","",IFERROR(VLOOKUP(B100,'سجل المعدات'!$A$6:$B$105,2,FALSE),"رمز غير معروف"))</f>
        <v/>
      </c>
      <c r="D100" s="8" t="n"/>
      <c r="E100" s="8" t="n"/>
      <c r="F100" s="12">
        <f>IF(E100="","",VLOOKUP(E100,'القوائم'!$A$5:$B$10,2,FALSE))</f>
        <v/>
      </c>
      <c r="G100" s="10" t="n"/>
      <c r="H100" s="13">
        <f>IF(OR(G100="",F100=""),"",G100+F100)</f>
        <v/>
      </c>
      <c r="I100" s="8" t="n"/>
      <c r="J100" s="14" t="n"/>
      <c r="K100" s="12">
        <f>IF(H100="","",H100-$C$4)</f>
        <v/>
      </c>
      <c r="L100" s="11">
        <f>IF(K100="","",IF(K100&lt;0,"متأخرة",IF(K100&lt;=7,"مستحقة خلال 7 أيام","في الموعد")))</f>
        <v/>
      </c>
      <c r="M100" s="15">
        <f>IF(OR(J100="",F100=""),0,J100*365/F100)</f>
        <v/>
      </c>
    </row>
    <row r="101">
      <c r="A101" s="8" t="n"/>
      <c r="B101" s="8" t="n"/>
      <c r="C101" s="11">
        <f>IF(B101="","",IFERROR(VLOOKUP(B101,'سجل المعدات'!$A$6:$B$105,2,FALSE),"رمز غير معروف"))</f>
        <v/>
      </c>
      <c r="D101" s="8" t="n"/>
      <c r="E101" s="8" t="n"/>
      <c r="F101" s="12">
        <f>IF(E101="","",VLOOKUP(E101,'القوائم'!$A$5:$B$10,2,FALSE))</f>
        <v/>
      </c>
      <c r="G101" s="10" t="n"/>
      <c r="H101" s="13">
        <f>IF(OR(G101="",F101=""),"",G101+F101)</f>
        <v/>
      </c>
      <c r="I101" s="8" t="n"/>
      <c r="J101" s="14" t="n"/>
      <c r="K101" s="12">
        <f>IF(H101="","",H101-$C$4)</f>
        <v/>
      </c>
      <c r="L101" s="11">
        <f>IF(K101="","",IF(K101&lt;0,"متأخرة",IF(K101&lt;=7,"مستحقة خلال 7 أيام","في الموعد")))</f>
        <v/>
      </c>
      <c r="M101" s="15">
        <f>IF(OR(J101="",F101=""),0,J101*365/F101)</f>
        <v/>
      </c>
    </row>
    <row r="102">
      <c r="A102" s="8" t="n"/>
      <c r="B102" s="8" t="n"/>
      <c r="C102" s="11">
        <f>IF(B102="","",IFERROR(VLOOKUP(B102,'سجل المعدات'!$A$6:$B$105,2,FALSE),"رمز غير معروف"))</f>
        <v/>
      </c>
      <c r="D102" s="8" t="n"/>
      <c r="E102" s="8" t="n"/>
      <c r="F102" s="12">
        <f>IF(E102="","",VLOOKUP(E102,'القوائم'!$A$5:$B$10,2,FALSE))</f>
        <v/>
      </c>
      <c r="G102" s="10" t="n"/>
      <c r="H102" s="13">
        <f>IF(OR(G102="",F102=""),"",G102+F102)</f>
        <v/>
      </c>
      <c r="I102" s="8" t="n"/>
      <c r="J102" s="14" t="n"/>
      <c r="K102" s="12">
        <f>IF(H102="","",H102-$C$4)</f>
        <v/>
      </c>
      <c r="L102" s="11">
        <f>IF(K102="","",IF(K102&lt;0,"متأخرة",IF(K102&lt;=7,"مستحقة خلال 7 أيام","في الموعد")))</f>
        <v/>
      </c>
      <c r="M102" s="15">
        <f>IF(OR(J102="",F102=""),0,J102*365/F102)</f>
        <v/>
      </c>
    </row>
    <row r="103">
      <c r="A103" s="8" t="n"/>
      <c r="B103" s="8" t="n"/>
      <c r="C103" s="11">
        <f>IF(B103="","",IFERROR(VLOOKUP(B103,'سجل المعدات'!$A$6:$B$105,2,FALSE),"رمز غير معروف"))</f>
        <v/>
      </c>
      <c r="D103" s="8" t="n"/>
      <c r="E103" s="8" t="n"/>
      <c r="F103" s="12">
        <f>IF(E103="","",VLOOKUP(E103,'القوائم'!$A$5:$B$10,2,FALSE))</f>
        <v/>
      </c>
      <c r="G103" s="10" t="n"/>
      <c r="H103" s="13">
        <f>IF(OR(G103="",F103=""),"",G103+F103)</f>
        <v/>
      </c>
      <c r="I103" s="8" t="n"/>
      <c r="J103" s="14" t="n"/>
      <c r="K103" s="12">
        <f>IF(H103="","",H103-$C$4)</f>
        <v/>
      </c>
      <c r="L103" s="11">
        <f>IF(K103="","",IF(K103&lt;0,"متأخرة",IF(K103&lt;=7,"مستحقة خلال 7 أيام","في الموعد")))</f>
        <v/>
      </c>
      <c r="M103" s="15">
        <f>IF(OR(J103="",F103=""),0,J103*365/F103)</f>
        <v/>
      </c>
    </row>
    <row r="104">
      <c r="A104" s="8" t="n"/>
      <c r="B104" s="8" t="n"/>
      <c r="C104" s="11">
        <f>IF(B104="","",IFERROR(VLOOKUP(B104,'سجل المعدات'!$A$6:$B$105,2,FALSE),"رمز غير معروف"))</f>
        <v/>
      </c>
      <c r="D104" s="8" t="n"/>
      <c r="E104" s="8" t="n"/>
      <c r="F104" s="12">
        <f>IF(E104="","",VLOOKUP(E104,'القوائم'!$A$5:$B$10,2,FALSE))</f>
        <v/>
      </c>
      <c r="G104" s="10" t="n"/>
      <c r="H104" s="13">
        <f>IF(OR(G104="",F104=""),"",G104+F104)</f>
        <v/>
      </c>
      <c r="I104" s="8" t="n"/>
      <c r="J104" s="14" t="n"/>
      <c r="K104" s="12">
        <f>IF(H104="","",H104-$C$4)</f>
        <v/>
      </c>
      <c r="L104" s="11">
        <f>IF(K104="","",IF(K104&lt;0,"متأخرة",IF(K104&lt;=7,"مستحقة خلال 7 أيام","في الموعد")))</f>
        <v/>
      </c>
      <c r="M104" s="15">
        <f>IF(OR(J104="",F104=""),0,J104*365/F104)</f>
        <v/>
      </c>
    </row>
    <row r="105">
      <c r="A105" s="8" t="n"/>
      <c r="B105" s="8" t="n"/>
      <c r="C105" s="11">
        <f>IF(B105="","",IFERROR(VLOOKUP(B105,'سجل المعدات'!$A$6:$B$105,2,FALSE),"رمز غير معروف"))</f>
        <v/>
      </c>
      <c r="D105" s="8" t="n"/>
      <c r="E105" s="8" t="n"/>
      <c r="F105" s="12">
        <f>IF(E105="","",VLOOKUP(E105,'القوائم'!$A$5:$B$10,2,FALSE))</f>
        <v/>
      </c>
      <c r="G105" s="10" t="n"/>
      <c r="H105" s="13">
        <f>IF(OR(G105="",F105=""),"",G105+F105)</f>
        <v/>
      </c>
      <c r="I105" s="8" t="n"/>
      <c r="J105" s="14" t="n"/>
      <c r="K105" s="12">
        <f>IF(H105="","",H105-$C$4)</f>
        <v/>
      </c>
      <c r="L105" s="11">
        <f>IF(K105="","",IF(K105&lt;0,"متأخرة",IF(K105&lt;=7,"مستحقة خلال 7 أيام","في الموعد")))</f>
        <v/>
      </c>
      <c r="M105" s="15">
        <f>IF(OR(J105="",F105=""),0,J105*365/F105)</f>
        <v/>
      </c>
    </row>
    <row r="106">
      <c r="A106" s="8" t="n"/>
      <c r="B106" s="8" t="n"/>
      <c r="C106" s="11">
        <f>IF(B106="","",IFERROR(VLOOKUP(B106,'سجل المعدات'!$A$6:$B$105,2,FALSE),"رمز غير معروف"))</f>
        <v/>
      </c>
      <c r="D106" s="8" t="n"/>
      <c r="E106" s="8" t="n"/>
      <c r="F106" s="12">
        <f>IF(E106="","",VLOOKUP(E106,'القوائم'!$A$5:$B$10,2,FALSE))</f>
        <v/>
      </c>
      <c r="G106" s="10" t="n"/>
      <c r="H106" s="13">
        <f>IF(OR(G106="",F106=""),"",G106+F106)</f>
        <v/>
      </c>
      <c r="I106" s="8" t="n"/>
      <c r="J106" s="14" t="n"/>
      <c r="K106" s="12">
        <f>IF(H106="","",H106-$C$4)</f>
        <v/>
      </c>
      <c r="L106" s="11">
        <f>IF(K106="","",IF(K106&lt;0,"متأخرة",IF(K106&lt;=7,"مستحقة خلال 7 أيام","في الموعد")))</f>
        <v/>
      </c>
      <c r="M106" s="15">
        <f>IF(OR(J106="",F106=""),0,J106*365/F106)</f>
        <v/>
      </c>
    </row>
  </sheetData>
  <conditionalFormatting sqref="L7:L106">
    <cfRule type="cellIs" priority="1" operator="equal" dxfId="0">
      <formula>"في الموعد"</formula>
    </cfRule>
    <cfRule type="cellIs" priority="2" operator="equal" dxfId="1">
      <formula>"متأخرة"</formula>
    </cfRule>
    <cfRule type="cellIs" priority="3" operator="equal" dxfId="2">
      <formula>"مستحقة خلال 7 أيام"</formula>
    </cfRule>
  </conditionalFormatting>
  <dataValidations count="1">
    <dataValidation sqref="E7:E106" showDropDown="0" showInputMessage="0" showErrorMessage="1" allowBlank="1" error="اختر قيمة من القائمة | Pick a value from the list." type="list">
      <formula1>"يومي,أسبوعي,شهري,ربع سنوي,نصف سنوي,سنوي"</formula1>
    </dataValidation>
  </dataValidations>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10"/>
  <sheetViews>
    <sheetView rightToLeft="1" workbookViewId="0">
      <selection activeCell="A1" sqref="A1"/>
    </sheetView>
  </sheetViews>
  <sheetFormatPr baseColWidth="8" defaultRowHeight="15"/>
  <cols>
    <col width="36" customWidth="1" min="1" max="1"/>
    <col width="34" customWidth="1" min="2" max="2"/>
    <col width="14" customWidth="1" min="3" max="3"/>
  </cols>
  <sheetData>
    <row r="1">
      <c r="A1" s="1" t="inlineStr">
        <is>
          <t>ملخص الخطة | Plan summary</t>
        </is>
      </c>
    </row>
    <row r="5" ht="34" customHeight="1">
      <c r="A5" s="7" t="inlineStr">
        <is>
          <t>المؤشر
Measure (AR)</t>
        </is>
      </c>
      <c r="B5" s="7" t="inlineStr">
        <is>
          <t>Measure
(EN)</t>
        </is>
      </c>
      <c r="C5" s="7" t="inlineStr">
        <is>
          <t>القيمة
Value</t>
        </is>
      </c>
    </row>
    <row r="6">
      <c r="A6" s="16" t="inlineStr">
        <is>
          <t>عدد مهام الصيانة</t>
        </is>
      </c>
      <c r="B6" s="16" t="inlineStr">
        <is>
          <t>Maintenance tasks</t>
        </is>
      </c>
      <c r="C6" s="17">
        <f>COUNTA('خطة الصيانة'!D7:D106)</f>
        <v/>
      </c>
    </row>
    <row r="7">
      <c r="A7" s="16" t="inlineStr">
        <is>
          <t>مهام متأخرة</t>
        </is>
      </c>
      <c r="B7" s="16" t="inlineStr">
        <is>
          <t>Overdue tasks</t>
        </is>
      </c>
      <c r="C7" s="17">
        <f>COUNTIF('خطة الصيانة'!L7:L106,"متأخرة")</f>
        <v/>
      </c>
    </row>
    <row r="8">
      <c r="A8" s="16" t="inlineStr">
        <is>
          <t>مهام مستحقة خلال 7 أيام</t>
        </is>
      </c>
      <c r="B8" s="16" t="inlineStr">
        <is>
          <t>Due within 7 days</t>
        </is>
      </c>
      <c r="C8" s="17">
        <f>COUNTIF('خطة الصيانة'!L7:L106,"مستحقة خلال 7 أيام")</f>
        <v/>
      </c>
    </row>
    <row r="9">
      <c r="A9" s="16" t="inlineStr">
        <is>
          <t>مهام في الموعد</t>
        </is>
      </c>
      <c r="B9" s="16" t="inlineStr">
        <is>
          <t>On schedule</t>
        </is>
      </c>
      <c r="C9" s="17">
        <f>COUNTIF('خطة الصيانة'!L7:L106,"في الموعد")</f>
        <v/>
      </c>
    </row>
    <row r="10">
      <c r="A10" s="16" t="inlineStr">
        <is>
          <t>ساعات العمل السنوية التقديرية</t>
        </is>
      </c>
      <c r="B10" s="16" t="inlineStr">
        <is>
          <t>Estimated labour hours per year</t>
        </is>
      </c>
      <c r="C10" s="18">
        <f>SUM('خطة الصيانة'!M7:M106)</f>
        <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B10"/>
  <sheetViews>
    <sheetView rightToLeft="1" workbookViewId="0">
      <selection activeCell="A1" sqref="A1"/>
    </sheetView>
  </sheetViews>
  <sheetFormatPr baseColWidth="8" defaultRowHeight="15"/>
  <cols>
    <col width="18" customWidth="1" min="1" max="1"/>
    <col width="10" customWidth="1" min="2" max="2"/>
  </cols>
  <sheetData>
    <row r="1">
      <c r="A1" s="1" t="inlineStr">
        <is>
          <t>القوائم | Lists</t>
        </is>
      </c>
    </row>
    <row r="3">
      <c r="A3" s="19" t="inlineStr">
        <is>
          <t>عدّل عدد الأيام هنا إن لزم. | Change the day counts here if needed.</t>
        </is>
      </c>
    </row>
    <row r="4" ht="34" customHeight="1">
      <c r="A4" s="7" t="inlineStr">
        <is>
          <t>التكرار
Frequency</t>
        </is>
      </c>
      <c r="B4" s="7" t="inlineStr">
        <is>
          <t>الأيام
Days</t>
        </is>
      </c>
    </row>
    <row r="5">
      <c r="A5" s="16" t="inlineStr">
        <is>
          <t>يومي</t>
        </is>
      </c>
      <c r="B5" s="8" t="n">
        <v>1</v>
      </c>
    </row>
    <row r="6">
      <c r="A6" s="16" t="inlineStr">
        <is>
          <t>أسبوعي</t>
        </is>
      </c>
      <c r="B6" s="8" t="n">
        <v>7</v>
      </c>
    </row>
    <row r="7">
      <c r="A7" s="16" t="inlineStr">
        <is>
          <t>شهري</t>
        </is>
      </c>
      <c r="B7" s="8" t="n">
        <v>30</v>
      </c>
    </row>
    <row r="8">
      <c r="A8" s="16" t="inlineStr">
        <is>
          <t>ربع سنوي</t>
        </is>
      </c>
      <c r="B8" s="8" t="n">
        <v>91</v>
      </c>
    </row>
    <row r="9">
      <c r="A9" s="16" t="inlineStr">
        <is>
          <t>نصف سنوي</t>
        </is>
      </c>
      <c r="B9" s="8" t="n">
        <v>182</v>
      </c>
    </row>
    <row r="10">
      <c r="A10" s="16" t="inlineStr">
        <is>
          <t>سنوي</t>
        </is>
      </c>
      <c r="B10" s="8" t="n">
        <v>365</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خطة الصيانة الوقائية | Preventive maintenance plan</dc:title>
  <dc:subject xmlns:dc="http://purl.org/dc/elements/1.1/">Free template (Arabic / English)</dc:subject>
  <dc:language xmlns:dc="http://purl.org/dc/elements/1.1/">ar-SA</dc:language>
  <dcterms:created xmlns:dcterms="http://purl.org/dc/terms/" xmlns:xsi="http://www.w3.org/2001/XMLSchema-instance" xsi:type="dcterms:W3CDTF">2026-10-13T16:36:57Z</dcterms:created>
  <dcterms:modified xmlns:dcterms="http://purl.org/dc/terms/" xmlns:xsi="http://www.w3.org/2001/XMLSchema-instance" xsi:type="dcterms:W3CDTF">2026-10-13T16:36:57Z</dcterms:modified>
</cp:coreProperties>
</file>