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الأصناف" sheetId="2" state="visible" r:id="rId2"/>
    <sheet xmlns:r="http://schemas.openxmlformats.org/officeDocument/2006/relationships" name="الحركات" sheetId="3" state="visible" r:id="rId3"/>
  </sheets>
  <definedNames>
    <definedName name="_xlnm._FilterDatabase" localSheetId="2" hidden="1">'الحركات'!$A$5:$J$505</definedName>
  </definedNames>
  <calcPr calcId="124519" fullCalcOnLoad="1"/>
</workbook>
</file>

<file path=xl/styles.xml><?xml version="1.0" encoding="utf-8"?>
<styleSheet xmlns="http://schemas.openxmlformats.org/spreadsheetml/2006/main">
  <numFmts count="2">
    <numFmt numFmtId="164" formatCode="#,##0.00;[Red]-#,##0.00"/>
    <numFmt numFmtId="165" formatCode="yyyy-mm-dd"/>
  </numFmts>
  <fonts count="9">
    <font>
      <name val="Calibri"/>
      <family val="2"/>
      <color theme="1"/>
      <sz val="11"/>
      <scheme val="minor"/>
    </font>
    <font>
      <b val="1"/>
      <color rgb="001F3864"/>
      <sz val="14"/>
    </font>
    <font>
      <i val="1"/>
      <color rgb="00595959"/>
    </font>
    <font>
      <b val="1"/>
      <color rgb="001F3864"/>
      <sz val="12"/>
    </font>
    <font>
      <i val="1"/>
      <color rgb="007F7F7F"/>
      <sz val="9"/>
    </font>
    <font>
      <b val="1"/>
      <i val="1"/>
      <color rgb="00C55A11"/>
      <sz val="10"/>
    </font>
    <font>
      <b val="1"/>
      <color rgb="00FFFFFF"/>
      <sz val="10"/>
    </font>
    <font>
      <b val="1"/>
    </font>
    <font>
      <i val="1"/>
      <color rgb="00595959"/>
      <sz val="10"/>
    </font>
  </fonts>
  <fills count="6">
    <fill>
      <patternFill/>
    </fill>
    <fill>
      <patternFill patternType="gray125"/>
    </fill>
    <fill>
      <patternFill patternType="solid">
        <fgColor rgb="001F3864"/>
      </patternFill>
    </fill>
    <fill>
      <patternFill patternType="solid">
        <fgColor rgb="00FFF2CC"/>
      </patternFill>
    </fill>
    <fill>
      <patternFill patternType="solid">
        <fgColor rgb="00EDEDED"/>
      </patternFill>
    </fill>
    <fill>
      <patternFill patternType="solid">
        <fgColor rgb="00D9E1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0" fillId="3" borderId="1" pivotButton="0" quotePrefix="0" xfId="0"/>
    <xf numFmtId="4" fontId="0" fillId="3" borderId="1" pivotButton="0" quotePrefix="0" xfId="0"/>
    <xf numFmtId="164" fontId="0" fillId="3" borderId="1" pivotButton="0" quotePrefix="0" xfId="0"/>
    <xf numFmtId="4" fontId="0" fillId="4" borderId="1" pivotButton="0" quotePrefix="0" xfId="0"/>
    <xf numFmtId="164" fontId="0" fillId="4" borderId="1" pivotButton="0" quotePrefix="0" xfId="0"/>
    <xf numFmtId="0" fontId="0" fillId="4" borderId="1" pivotButton="0" quotePrefix="0" xfId="0"/>
    <xf numFmtId="0" fontId="7" fillId="5" borderId="1" applyAlignment="1" pivotButton="0" quotePrefix="0" xfId="0">
      <alignment vertical="center" wrapText="1"/>
    </xf>
    <xf numFmtId="164" fontId="7" fillId="4" borderId="1" pivotButton="0" quotePrefix="0" xfId="0"/>
    <xf numFmtId="0" fontId="8" fillId="0" borderId="0" pivotButton="0" quotePrefix="0" xfId="0"/>
    <xf numFmtId="165" fontId="0" fillId="3" borderId="1" pivotButton="0" quotePrefix="0" xfId="0"/>
  </cellXfs>
  <cellStyles count="1">
    <cellStyle name="Normal" xfId="0" builtinId="0" hidden="0"/>
  </cellStyles>
  <dxfs count="3">
    <dxf>
      <fill>
        <patternFill patternType="solid">
          <fgColor rgb="00C6EFCE"/>
        </patternFill>
      </fill>
    </dxf>
    <dxf>
      <fill>
        <patternFill patternType="solid">
          <fgColor rgb="00FFC7CE"/>
        </patternFill>
      </fill>
    </dxf>
    <dxf>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7"/>
  <sheetViews>
    <sheetView rightToLeft="1" workbookViewId="0">
      <selection activeCell="A1" sqref="A1"/>
    </sheetView>
  </sheetViews>
  <sheetFormatPr baseColWidth="8" defaultRowHeight="15"/>
  <cols>
    <col width="118" customWidth="1" min="1" max="1"/>
  </cols>
  <sheetData>
    <row r="1">
      <c r="A1" s="1" t="inlineStr">
        <is>
          <t>برنامج مخازن Excel: بطاقة الصنف وحركة المخزون | Stock card and stock movements</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18" customHeight="1">
      <c r="A6" s="4" t="inlineStr">
        <is>
          <t>الأصناف: رصيد أول المدة وحد إعادة الطلب لكل صنف، ويحسب الملف الوارد والمنصرف والرصيد ومتوسط التكلفة وقيمة المخزون.</t>
        </is>
      </c>
    </row>
    <row r="7" ht="18" customHeight="1">
      <c r="A7" s="4" t="inlineStr">
        <is>
          <t>الحركات: سطر لكل إذن استلام أو صرف، مع الرصيد بعد كل حركة. رشّح العمود برمز الصنف فتحصل على بطاقة الصنف.</t>
        </is>
      </c>
    </row>
    <row r="9">
      <c r="A9" s="3" t="inlineStr">
        <is>
          <t>طريقة الاستخدام خطوة بخطوة</t>
        </is>
      </c>
    </row>
    <row r="10" ht="18" customHeight="1">
      <c r="A10" s="4" t="inlineStr">
        <is>
          <t>1) سجّل الأصناف أولاً: رمز لا يتكرر، والاسم، والوحدة، ورصيد أول المدة وتكلفته، وحد إعادة الطلب.</t>
        </is>
      </c>
    </row>
    <row r="11" ht="18" customHeight="1">
      <c r="A11" s="4" t="inlineStr">
        <is>
          <t>2) سجّل كل حركة في ورقة الحركات بترتيب تاريخها: اختر وارد أو منصرف، واكتب الكمية. تكلفة الوحدة تُكتب للوارد فقط.</t>
        </is>
      </c>
    </row>
    <row r="12" ht="18" customHeight="1">
      <c r="A12" s="4" t="inlineStr">
        <is>
          <t>3) راقب عمود الحالة في ورقة الأصناف: يظهر «أعد الطلب» حين يبلغ الرصيد حد إعادة الطلب أو ينزل عنه.</t>
        </is>
      </c>
    </row>
    <row r="13" ht="18" customHeight="1">
      <c r="A13" s="4" t="inlineStr">
        <is>
          <t>4) قارن الرصيد الدفتري بالجرد الفعلي دورياً، وسجّل الفرق حركة تسوية مع ملاحظة تبيّن سببها.</t>
        </is>
      </c>
    </row>
    <row r="15">
      <c r="A15" s="3" t="inlineStr">
        <is>
          <t>طريقة حساب التكلفة</t>
        </is>
      </c>
    </row>
    <row r="16" ht="18" customHeight="1">
      <c r="A16" s="4" t="inlineStr">
        <is>
          <t>متوسط التكلفة هنا متوسط مرجح للفترة كلها: (قيمة رصيد أول المدة + قيمة الوارد) ÷ (كمية أول المدة + كمية الوارد).</t>
        </is>
      </c>
    </row>
    <row r="17" ht="36" customHeight="1">
      <c r="A17" s="4" t="inlineStr">
        <is>
          <t>هذه طريقة مبسطة تناسب الجدول. أما Skyline Nexus ERP فيحسب تكلفة المخزون بطريقة الوارد أولاً صادر أولاً (FIFO)، فلا تتوقع تطابق الرقمين.</t>
        </is>
      </c>
    </row>
    <row r="18" ht="18" customHeight="1">
      <c r="A18" s="4" t="inlineStr">
        <is>
          <t>القالب لمستودع واحد، ولا يتتبع تواريخ الصلاحية ولا أرقام التشغيلات ولا التحويل بين الفروع.</t>
        </is>
      </c>
    </row>
    <row r="20">
      <c r="A20" s="3" t="inlineStr">
        <is>
          <t>متى لا يكفي الجدول</t>
        </is>
      </c>
    </row>
    <row r="21" ht="36" customHeight="1">
      <c r="A21"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2" ht="36" customHeight="1">
      <c r="A22"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4">
      <c r="A24" s="3" t="inlineStr">
        <is>
          <t>تنبيه</t>
        </is>
      </c>
    </row>
    <row r="25" ht="36" customHeight="1">
      <c r="A25"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27">
      <c r="A27"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106"/>
  <sheetViews>
    <sheetView rightToLeft="1"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0" customWidth="1" min="3" max="3"/>
    <col width="13" customWidth="1" min="4" max="4"/>
    <col width="14" customWidth="1" min="5" max="5"/>
    <col width="13" customWidth="1" min="6" max="6"/>
    <col width="12" customWidth="1" min="7" max="7"/>
    <col width="12" customWidth="1" min="8" max="8"/>
    <col width="13" customWidth="1" min="9" max="9"/>
    <col width="13" customWidth="1" min="10" max="10"/>
    <col width="15" customWidth="1" min="11" max="11"/>
    <col width="24" customWidth="1" min="12" max="12"/>
  </cols>
  <sheetData>
    <row r="1">
      <c r="A1" s="1" t="inlineStr">
        <is>
          <t>الأصناف وأرصدتها | Items and balances</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5" ht="40" customHeight="1">
      <c r="A5" s="7" t="inlineStr">
        <is>
          <t>رمز الصنف
Item code</t>
        </is>
      </c>
      <c r="B5" s="7" t="inlineStr">
        <is>
          <t>اسم الصنف
Item name</t>
        </is>
      </c>
      <c r="C5" s="7" t="inlineStr">
        <is>
          <t>الوحدة
Unit</t>
        </is>
      </c>
      <c r="D5" s="7" t="inlineStr">
        <is>
          <t>رصيد أول المدة
Opening qty</t>
        </is>
      </c>
      <c r="E5" s="7" t="inlineStr">
        <is>
          <t>تكلفة الوحدة أول المدة
Opening unit cost</t>
        </is>
      </c>
      <c r="F5" s="7" t="inlineStr">
        <is>
          <t>حد إعادة الطلب
Reorder level</t>
        </is>
      </c>
      <c r="G5" s="7" t="inlineStr">
        <is>
          <t>الوارد
Qty in</t>
        </is>
      </c>
      <c r="H5" s="7" t="inlineStr">
        <is>
          <t>المنصرف
Qty out</t>
        </is>
      </c>
      <c r="I5" s="7" t="inlineStr">
        <is>
          <t>الرصيد الحالي
Balance</t>
        </is>
      </c>
      <c r="J5" s="7" t="inlineStr">
        <is>
          <t>متوسط التكلفة
Average cost</t>
        </is>
      </c>
      <c r="K5" s="7" t="inlineStr">
        <is>
          <t>قيمة المخزون
Stock value</t>
        </is>
      </c>
      <c r="L5" s="7" t="inlineStr">
        <is>
          <t>الحالة
Status</t>
        </is>
      </c>
    </row>
    <row r="6">
      <c r="A6" s="8" t="inlineStr">
        <is>
          <t>IT-001</t>
        </is>
      </c>
      <c r="B6" s="8" t="inlineStr">
        <is>
          <t>أرز بسمتي 5 كجم</t>
        </is>
      </c>
      <c r="C6" s="8" t="inlineStr">
        <is>
          <t>كيس</t>
        </is>
      </c>
      <c r="D6" s="9" t="n">
        <v>100</v>
      </c>
      <c r="E6" s="10" t="n">
        <v>28</v>
      </c>
      <c r="F6" s="9" t="n">
        <v>40</v>
      </c>
      <c r="G6" s="11">
        <f>IF(A6="","",SUMIFS('الحركات'!$F$6:$F$505,'الحركات'!$C$6:$C$505,A6,'الحركات'!$E$6:$E$505,"وارد"))</f>
        <v/>
      </c>
      <c r="H6" s="11">
        <f>IF(A6="","",SUMIFS('الحركات'!$F$6:$F$505,'الحركات'!$C$6:$C$505,A6,'الحركات'!$E$6:$E$505,"منصرف"))</f>
        <v/>
      </c>
      <c r="I6" s="11">
        <f>IF(A6="","",D6+G6-H6)</f>
        <v/>
      </c>
      <c r="J6" s="12">
        <f>IF(A6="","",IF(D6+G6=0,0,(D6*E6+SUMIFS('الحركات'!$H$6:$H$505,'الحركات'!$C$6:$C$505,A6,'الحركات'!$E$6:$E$505,"وارد"))/(D6+G6)))</f>
        <v/>
      </c>
      <c r="K6" s="12">
        <f>IF(A6="","",ROUND(I6*J6,2))</f>
        <v/>
      </c>
      <c r="L6" s="13">
        <f>IF(A6="","",IF(I6&lt;0,"رصيد سالب: راجع الحركات",IF(I6&lt;=F6,"أعد الطلب","متوفر")))</f>
        <v/>
      </c>
    </row>
    <row r="7">
      <c r="A7" s="8" t="inlineStr">
        <is>
          <t>IT-002</t>
        </is>
      </c>
      <c r="B7" s="8" t="inlineStr">
        <is>
          <t>زيت طبخ 1.5 لتر</t>
        </is>
      </c>
      <c r="C7" s="8" t="inlineStr">
        <is>
          <t>عبوة</t>
        </is>
      </c>
      <c r="D7" s="9" t="n">
        <v>60</v>
      </c>
      <c r="E7" s="10" t="n">
        <v>12.5</v>
      </c>
      <c r="F7" s="9" t="n">
        <v>30</v>
      </c>
      <c r="G7" s="11">
        <f>IF(A7="","",SUMIFS('الحركات'!$F$6:$F$505,'الحركات'!$C$6:$C$505,A7,'الحركات'!$E$6:$E$505,"وارد"))</f>
        <v/>
      </c>
      <c r="H7" s="11">
        <f>IF(A7="","",SUMIFS('الحركات'!$F$6:$F$505,'الحركات'!$C$6:$C$505,A7,'الحركات'!$E$6:$E$505,"منصرف"))</f>
        <v/>
      </c>
      <c r="I7" s="11">
        <f>IF(A7="","",D7+G7-H7)</f>
        <v/>
      </c>
      <c r="J7" s="12">
        <f>IF(A7="","",IF(D7+G7=0,0,(D7*E7+SUMIFS('الحركات'!$H$6:$H$505,'الحركات'!$C$6:$C$505,A7,'الحركات'!$E$6:$E$505,"وارد"))/(D7+G7)))</f>
        <v/>
      </c>
      <c r="K7" s="12">
        <f>IF(A7="","",ROUND(I7*J7,2))</f>
        <v/>
      </c>
      <c r="L7" s="13">
        <f>IF(A7="","",IF(I7&lt;0,"رصيد سالب: راجع الحركات",IF(I7&lt;=F7,"أعد الطلب","متوفر")))</f>
        <v/>
      </c>
    </row>
    <row r="8">
      <c r="A8" s="8" t="inlineStr">
        <is>
          <t>IT-003</t>
        </is>
      </c>
      <c r="B8" s="8" t="inlineStr">
        <is>
          <t>سكر 2 كجم</t>
        </is>
      </c>
      <c r="C8" s="8" t="inlineStr">
        <is>
          <t>كيس</t>
        </is>
      </c>
      <c r="D8" s="9" t="n">
        <v>0</v>
      </c>
      <c r="E8" s="10" t="n">
        <v>0</v>
      </c>
      <c r="F8" s="9" t="n">
        <v>25</v>
      </c>
      <c r="G8" s="11">
        <f>IF(A8="","",SUMIFS('الحركات'!$F$6:$F$505,'الحركات'!$C$6:$C$505,A8,'الحركات'!$E$6:$E$505,"وارد"))</f>
        <v/>
      </c>
      <c r="H8" s="11">
        <f>IF(A8="","",SUMIFS('الحركات'!$F$6:$F$505,'الحركات'!$C$6:$C$505,A8,'الحركات'!$E$6:$E$505,"منصرف"))</f>
        <v/>
      </c>
      <c r="I8" s="11">
        <f>IF(A8="","",D8+G8-H8)</f>
        <v/>
      </c>
      <c r="J8" s="12">
        <f>IF(A8="","",IF(D8+G8=0,0,(D8*E8+SUMIFS('الحركات'!$H$6:$H$505,'الحركات'!$C$6:$C$505,A8,'الحركات'!$E$6:$E$505,"وارد"))/(D8+G8)))</f>
        <v/>
      </c>
      <c r="K8" s="12">
        <f>IF(A8="","",ROUND(I8*J8,2))</f>
        <v/>
      </c>
      <c r="L8" s="13">
        <f>IF(A8="","",IF(I8&lt;0,"رصيد سالب: راجع الحركات",IF(I8&lt;=F8,"أعد الطلب","متوفر")))</f>
        <v/>
      </c>
    </row>
    <row r="9">
      <c r="A9" s="8" t="n"/>
      <c r="B9" s="8" t="n"/>
      <c r="C9" s="8" t="n"/>
      <c r="D9" s="9" t="n"/>
      <c r="E9" s="10" t="n"/>
      <c r="F9" s="9" t="n"/>
      <c r="G9" s="11">
        <f>IF(A9="","",SUMIFS('الحركات'!$F$6:$F$505,'الحركات'!$C$6:$C$505,A9,'الحركات'!$E$6:$E$505,"وارد"))</f>
        <v/>
      </c>
      <c r="H9" s="11">
        <f>IF(A9="","",SUMIFS('الحركات'!$F$6:$F$505,'الحركات'!$C$6:$C$505,A9,'الحركات'!$E$6:$E$505,"منصرف"))</f>
        <v/>
      </c>
      <c r="I9" s="11">
        <f>IF(A9="","",D9+G9-H9)</f>
        <v/>
      </c>
      <c r="J9" s="12">
        <f>IF(A9="","",IF(D9+G9=0,0,(D9*E9+SUMIFS('الحركات'!$H$6:$H$505,'الحركات'!$C$6:$C$505,A9,'الحركات'!$E$6:$E$505,"وارد"))/(D9+G9)))</f>
        <v/>
      </c>
      <c r="K9" s="12">
        <f>IF(A9="","",ROUND(I9*J9,2))</f>
        <v/>
      </c>
      <c r="L9" s="13">
        <f>IF(A9="","",IF(I9&lt;0,"رصيد سالب: راجع الحركات",IF(I9&lt;=F9,"أعد الطلب","متوفر")))</f>
        <v/>
      </c>
    </row>
    <row r="10">
      <c r="A10" s="8" t="n"/>
      <c r="B10" s="8" t="n"/>
      <c r="C10" s="8" t="n"/>
      <c r="D10" s="9" t="n"/>
      <c r="E10" s="10" t="n"/>
      <c r="F10" s="9" t="n"/>
      <c r="G10" s="11">
        <f>IF(A10="","",SUMIFS('الحركات'!$F$6:$F$505,'الحركات'!$C$6:$C$505,A10,'الحركات'!$E$6:$E$505,"وارد"))</f>
        <v/>
      </c>
      <c r="H10" s="11">
        <f>IF(A10="","",SUMIFS('الحركات'!$F$6:$F$505,'الحركات'!$C$6:$C$505,A10,'الحركات'!$E$6:$E$505,"منصرف"))</f>
        <v/>
      </c>
      <c r="I10" s="11">
        <f>IF(A10="","",D10+G10-H10)</f>
        <v/>
      </c>
      <c r="J10" s="12">
        <f>IF(A10="","",IF(D10+G10=0,0,(D10*E10+SUMIFS('الحركات'!$H$6:$H$505,'الحركات'!$C$6:$C$505,A10,'الحركات'!$E$6:$E$505,"وارد"))/(D10+G10)))</f>
        <v/>
      </c>
      <c r="K10" s="12">
        <f>IF(A10="","",ROUND(I10*J10,2))</f>
        <v/>
      </c>
      <c r="L10" s="13">
        <f>IF(A10="","",IF(I10&lt;0,"رصيد سالب: راجع الحركات",IF(I10&lt;=F10,"أعد الطلب","متوفر")))</f>
        <v/>
      </c>
    </row>
    <row r="11">
      <c r="A11" s="8" t="n"/>
      <c r="B11" s="8" t="n"/>
      <c r="C11" s="8" t="n"/>
      <c r="D11" s="9" t="n"/>
      <c r="E11" s="10" t="n"/>
      <c r="F11" s="9" t="n"/>
      <c r="G11" s="11">
        <f>IF(A11="","",SUMIFS('الحركات'!$F$6:$F$505,'الحركات'!$C$6:$C$505,A11,'الحركات'!$E$6:$E$505,"وارد"))</f>
        <v/>
      </c>
      <c r="H11" s="11">
        <f>IF(A11="","",SUMIFS('الحركات'!$F$6:$F$505,'الحركات'!$C$6:$C$505,A11,'الحركات'!$E$6:$E$505,"منصرف"))</f>
        <v/>
      </c>
      <c r="I11" s="11">
        <f>IF(A11="","",D11+G11-H11)</f>
        <v/>
      </c>
      <c r="J11" s="12">
        <f>IF(A11="","",IF(D11+G11=0,0,(D11*E11+SUMIFS('الحركات'!$H$6:$H$505,'الحركات'!$C$6:$C$505,A11,'الحركات'!$E$6:$E$505,"وارد"))/(D11+G11)))</f>
        <v/>
      </c>
      <c r="K11" s="12">
        <f>IF(A11="","",ROUND(I11*J11,2))</f>
        <v/>
      </c>
      <c r="L11" s="13">
        <f>IF(A11="","",IF(I11&lt;0,"رصيد سالب: راجع الحركات",IF(I11&lt;=F11,"أعد الطلب","متوفر")))</f>
        <v/>
      </c>
    </row>
    <row r="12">
      <c r="A12" s="8" t="n"/>
      <c r="B12" s="8" t="n"/>
      <c r="C12" s="8" t="n"/>
      <c r="D12" s="9" t="n"/>
      <c r="E12" s="10" t="n"/>
      <c r="F12" s="9" t="n"/>
      <c r="G12" s="11">
        <f>IF(A12="","",SUMIFS('الحركات'!$F$6:$F$505,'الحركات'!$C$6:$C$505,A12,'الحركات'!$E$6:$E$505,"وارد"))</f>
        <v/>
      </c>
      <c r="H12" s="11">
        <f>IF(A12="","",SUMIFS('الحركات'!$F$6:$F$505,'الحركات'!$C$6:$C$505,A12,'الحركات'!$E$6:$E$505,"منصرف"))</f>
        <v/>
      </c>
      <c r="I12" s="11">
        <f>IF(A12="","",D12+G12-H12)</f>
        <v/>
      </c>
      <c r="J12" s="12">
        <f>IF(A12="","",IF(D12+G12=0,0,(D12*E12+SUMIFS('الحركات'!$H$6:$H$505,'الحركات'!$C$6:$C$505,A12,'الحركات'!$E$6:$E$505,"وارد"))/(D12+G12)))</f>
        <v/>
      </c>
      <c r="K12" s="12">
        <f>IF(A12="","",ROUND(I12*J12,2))</f>
        <v/>
      </c>
      <c r="L12" s="13">
        <f>IF(A12="","",IF(I12&lt;0,"رصيد سالب: راجع الحركات",IF(I12&lt;=F12,"أعد الطلب","متوفر")))</f>
        <v/>
      </c>
    </row>
    <row r="13">
      <c r="A13" s="8" t="n"/>
      <c r="B13" s="8" t="n"/>
      <c r="C13" s="8" t="n"/>
      <c r="D13" s="9" t="n"/>
      <c r="E13" s="10" t="n"/>
      <c r="F13" s="9" t="n"/>
      <c r="G13" s="11">
        <f>IF(A13="","",SUMIFS('الحركات'!$F$6:$F$505,'الحركات'!$C$6:$C$505,A13,'الحركات'!$E$6:$E$505,"وارد"))</f>
        <v/>
      </c>
      <c r="H13" s="11">
        <f>IF(A13="","",SUMIFS('الحركات'!$F$6:$F$505,'الحركات'!$C$6:$C$505,A13,'الحركات'!$E$6:$E$505,"منصرف"))</f>
        <v/>
      </c>
      <c r="I13" s="11">
        <f>IF(A13="","",D13+G13-H13)</f>
        <v/>
      </c>
      <c r="J13" s="12">
        <f>IF(A13="","",IF(D13+G13=0,0,(D13*E13+SUMIFS('الحركات'!$H$6:$H$505,'الحركات'!$C$6:$C$505,A13,'الحركات'!$E$6:$E$505,"وارد"))/(D13+G13)))</f>
        <v/>
      </c>
      <c r="K13" s="12">
        <f>IF(A13="","",ROUND(I13*J13,2))</f>
        <v/>
      </c>
      <c r="L13" s="13">
        <f>IF(A13="","",IF(I13&lt;0,"رصيد سالب: راجع الحركات",IF(I13&lt;=F13,"أعد الطلب","متوفر")))</f>
        <v/>
      </c>
    </row>
    <row r="14">
      <c r="A14" s="8" t="n"/>
      <c r="B14" s="8" t="n"/>
      <c r="C14" s="8" t="n"/>
      <c r="D14" s="9" t="n"/>
      <c r="E14" s="10" t="n"/>
      <c r="F14" s="9" t="n"/>
      <c r="G14" s="11">
        <f>IF(A14="","",SUMIFS('الحركات'!$F$6:$F$505,'الحركات'!$C$6:$C$505,A14,'الحركات'!$E$6:$E$505,"وارد"))</f>
        <v/>
      </c>
      <c r="H14" s="11">
        <f>IF(A14="","",SUMIFS('الحركات'!$F$6:$F$505,'الحركات'!$C$6:$C$505,A14,'الحركات'!$E$6:$E$505,"منصرف"))</f>
        <v/>
      </c>
      <c r="I14" s="11">
        <f>IF(A14="","",D14+G14-H14)</f>
        <v/>
      </c>
      <c r="J14" s="12">
        <f>IF(A14="","",IF(D14+G14=0,0,(D14*E14+SUMIFS('الحركات'!$H$6:$H$505,'الحركات'!$C$6:$C$505,A14,'الحركات'!$E$6:$E$505,"وارد"))/(D14+G14)))</f>
        <v/>
      </c>
      <c r="K14" s="12">
        <f>IF(A14="","",ROUND(I14*J14,2))</f>
        <v/>
      </c>
      <c r="L14" s="13">
        <f>IF(A14="","",IF(I14&lt;0,"رصيد سالب: راجع الحركات",IF(I14&lt;=F14,"أعد الطلب","متوفر")))</f>
        <v/>
      </c>
    </row>
    <row r="15">
      <c r="A15" s="8" t="n"/>
      <c r="B15" s="8" t="n"/>
      <c r="C15" s="8" t="n"/>
      <c r="D15" s="9" t="n"/>
      <c r="E15" s="10" t="n"/>
      <c r="F15" s="9" t="n"/>
      <c r="G15" s="11">
        <f>IF(A15="","",SUMIFS('الحركات'!$F$6:$F$505,'الحركات'!$C$6:$C$505,A15,'الحركات'!$E$6:$E$505,"وارد"))</f>
        <v/>
      </c>
      <c r="H15" s="11">
        <f>IF(A15="","",SUMIFS('الحركات'!$F$6:$F$505,'الحركات'!$C$6:$C$505,A15,'الحركات'!$E$6:$E$505,"منصرف"))</f>
        <v/>
      </c>
      <c r="I15" s="11">
        <f>IF(A15="","",D15+G15-H15)</f>
        <v/>
      </c>
      <c r="J15" s="12">
        <f>IF(A15="","",IF(D15+G15=0,0,(D15*E15+SUMIFS('الحركات'!$H$6:$H$505,'الحركات'!$C$6:$C$505,A15,'الحركات'!$E$6:$E$505,"وارد"))/(D15+G15)))</f>
        <v/>
      </c>
      <c r="K15" s="12">
        <f>IF(A15="","",ROUND(I15*J15,2))</f>
        <v/>
      </c>
      <c r="L15" s="13">
        <f>IF(A15="","",IF(I15&lt;0,"رصيد سالب: راجع الحركات",IF(I15&lt;=F15,"أعد الطلب","متوفر")))</f>
        <v/>
      </c>
    </row>
    <row r="16">
      <c r="A16" s="8" t="n"/>
      <c r="B16" s="8" t="n"/>
      <c r="C16" s="8" t="n"/>
      <c r="D16" s="9" t="n"/>
      <c r="E16" s="10" t="n"/>
      <c r="F16" s="9" t="n"/>
      <c r="G16" s="11">
        <f>IF(A16="","",SUMIFS('الحركات'!$F$6:$F$505,'الحركات'!$C$6:$C$505,A16,'الحركات'!$E$6:$E$505,"وارد"))</f>
        <v/>
      </c>
      <c r="H16" s="11">
        <f>IF(A16="","",SUMIFS('الحركات'!$F$6:$F$505,'الحركات'!$C$6:$C$505,A16,'الحركات'!$E$6:$E$505,"منصرف"))</f>
        <v/>
      </c>
      <c r="I16" s="11">
        <f>IF(A16="","",D16+G16-H16)</f>
        <v/>
      </c>
      <c r="J16" s="12">
        <f>IF(A16="","",IF(D16+G16=0,0,(D16*E16+SUMIFS('الحركات'!$H$6:$H$505,'الحركات'!$C$6:$C$505,A16,'الحركات'!$E$6:$E$505,"وارد"))/(D16+G16)))</f>
        <v/>
      </c>
      <c r="K16" s="12">
        <f>IF(A16="","",ROUND(I16*J16,2))</f>
        <v/>
      </c>
      <c r="L16" s="13">
        <f>IF(A16="","",IF(I16&lt;0,"رصيد سالب: راجع الحركات",IF(I16&lt;=F16,"أعد الطلب","متوفر")))</f>
        <v/>
      </c>
    </row>
    <row r="17">
      <c r="A17" s="8" t="n"/>
      <c r="B17" s="8" t="n"/>
      <c r="C17" s="8" t="n"/>
      <c r="D17" s="9" t="n"/>
      <c r="E17" s="10" t="n"/>
      <c r="F17" s="9" t="n"/>
      <c r="G17" s="11">
        <f>IF(A17="","",SUMIFS('الحركات'!$F$6:$F$505,'الحركات'!$C$6:$C$505,A17,'الحركات'!$E$6:$E$505,"وارد"))</f>
        <v/>
      </c>
      <c r="H17" s="11">
        <f>IF(A17="","",SUMIFS('الحركات'!$F$6:$F$505,'الحركات'!$C$6:$C$505,A17,'الحركات'!$E$6:$E$505,"منصرف"))</f>
        <v/>
      </c>
      <c r="I17" s="11">
        <f>IF(A17="","",D17+G17-H17)</f>
        <v/>
      </c>
      <c r="J17" s="12">
        <f>IF(A17="","",IF(D17+G17=0,0,(D17*E17+SUMIFS('الحركات'!$H$6:$H$505,'الحركات'!$C$6:$C$505,A17,'الحركات'!$E$6:$E$505,"وارد"))/(D17+G17)))</f>
        <v/>
      </c>
      <c r="K17" s="12">
        <f>IF(A17="","",ROUND(I17*J17,2))</f>
        <v/>
      </c>
      <c r="L17" s="13">
        <f>IF(A17="","",IF(I17&lt;0,"رصيد سالب: راجع الحركات",IF(I17&lt;=F17,"أعد الطلب","متوفر")))</f>
        <v/>
      </c>
    </row>
    <row r="18">
      <c r="A18" s="8" t="n"/>
      <c r="B18" s="8" t="n"/>
      <c r="C18" s="8" t="n"/>
      <c r="D18" s="9" t="n"/>
      <c r="E18" s="10" t="n"/>
      <c r="F18" s="9" t="n"/>
      <c r="G18" s="11">
        <f>IF(A18="","",SUMIFS('الحركات'!$F$6:$F$505,'الحركات'!$C$6:$C$505,A18,'الحركات'!$E$6:$E$505,"وارد"))</f>
        <v/>
      </c>
      <c r="H18" s="11">
        <f>IF(A18="","",SUMIFS('الحركات'!$F$6:$F$505,'الحركات'!$C$6:$C$505,A18,'الحركات'!$E$6:$E$505,"منصرف"))</f>
        <v/>
      </c>
      <c r="I18" s="11">
        <f>IF(A18="","",D18+G18-H18)</f>
        <v/>
      </c>
      <c r="J18" s="12">
        <f>IF(A18="","",IF(D18+G18=0,0,(D18*E18+SUMIFS('الحركات'!$H$6:$H$505,'الحركات'!$C$6:$C$505,A18,'الحركات'!$E$6:$E$505,"وارد"))/(D18+G18)))</f>
        <v/>
      </c>
      <c r="K18" s="12">
        <f>IF(A18="","",ROUND(I18*J18,2))</f>
        <v/>
      </c>
      <c r="L18" s="13">
        <f>IF(A18="","",IF(I18&lt;0,"رصيد سالب: راجع الحركات",IF(I18&lt;=F18,"أعد الطلب","متوفر")))</f>
        <v/>
      </c>
    </row>
    <row r="19">
      <c r="A19" s="8" t="n"/>
      <c r="B19" s="8" t="n"/>
      <c r="C19" s="8" t="n"/>
      <c r="D19" s="9" t="n"/>
      <c r="E19" s="10" t="n"/>
      <c r="F19" s="9" t="n"/>
      <c r="G19" s="11">
        <f>IF(A19="","",SUMIFS('الحركات'!$F$6:$F$505,'الحركات'!$C$6:$C$505,A19,'الحركات'!$E$6:$E$505,"وارد"))</f>
        <v/>
      </c>
      <c r="H19" s="11">
        <f>IF(A19="","",SUMIFS('الحركات'!$F$6:$F$505,'الحركات'!$C$6:$C$505,A19,'الحركات'!$E$6:$E$505,"منصرف"))</f>
        <v/>
      </c>
      <c r="I19" s="11">
        <f>IF(A19="","",D19+G19-H19)</f>
        <v/>
      </c>
      <c r="J19" s="12">
        <f>IF(A19="","",IF(D19+G19=0,0,(D19*E19+SUMIFS('الحركات'!$H$6:$H$505,'الحركات'!$C$6:$C$505,A19,'الحركات'!$E$6:$E$505,"وارد"))/(D19+G19)))</f>
        <v/>
      </c>
      <c r="K19" s="12">
        <f>IF(A19="","",ROUND(I19*J19,2))</f>
        <v/>
      </c>
      <c r="L19" s="13">
        <f>IF(A19="","",IF(I19&lt;0,"رصيد سالب: راجع الحركات",IF(I19&lt;=F19,"أعد الطلب","متوفر")))</f>
        <v/>
      </c>
    </row>
    <row r="20">
      <c r="A20" s="8" t="n"/>
      <c r="B20" s="8" t="n"/>
      <c r="C20" s="8" t="n"/>
      <c r="D20" s="9" t="n"/>
      <c r="E20" s="10" t="n"/>
      <c r="F20" s="9" t="n"/>
      <c r="G20" s="11">
        <f>IF(A20="","",SUMIFS('الحركات'!$F$6:$F$505,'الحركات'!$C$6:$C$505,A20,'الحركات'!$E$6:$E$505,"وارد"))</f>
        <v/>
      </c>
      <c r="H20" s="11">
        <f>IF(A20="","",SUMIFS('الحركات'!$F$6:$F$505,'الحركات'!$C$6:$C$505,A20,'الحركات'!$E$6:$E$505,"منصرف"))</f>
        <v/>
      </c>
      <c r="I20" s="11">
        <f>IF(A20="","",D20+G20-H20)</f>
        <v/>
      </c>
      <c r="J20" s="12">
        <f>IF(A20="","",IF(D20+G20=0,0,(D20*E20+SUMIFS('الحركات'!$H$6:$H$505,'الحركات'!$C$6:$C$505,A20,'الحركات'!$E$6:$E$505,"وارد"))/(D20+G20)))</f>
        <v/>
      </c>
      <c r="K20" s="12">
        <f>IF(A20="","",ROUND(I20*J20,2))</f>
        <v/>
      </c>
      <c r="L20" s="13">
        <f>IF(A20="","",IF(I20&lt;0,"رصيد سالب: راجع الحركات",IF(I20&lt;=F20,"أعد الطلب","متوفر")))</f>
        <v/>
      </c>
    </row>
    <row r="21">
      <c r="A21" s="8" t="n"/>
      <c r="B21" s="8" t="n"/>
      <c r="C21" s="8" t="n"/>
      <c r="D21" s="9" t="n"/>
      <c r="E21" s="10" t="n"/>
      <c r="F21" s="9" t="n"/>
      <c r="G21" s="11">
        <f>IF(A21="","",SUMIFS('الحركات'!$F$6:$F$505,'الحركات'!$C$6:$C$505,A21,'الحركات'!$E$6:$E$505,"وارد"))</f>
        <v/>
      </c>
      <c r="H21" s="11">
        <f>IF(A21="","",SUMIFS('الحركات'!$F$6:$F$505,'الحركات'!$C$6:$C$505,A21,'الحركات'!$E$6:$E$505,"منصرف"))</f>
        <v/>
      </c>
      <c r="I21" s="11">
        <f>IF(A21="","",D21+G21-H21)</f>
        <v/>
      </c>
      <c r="J21" s="12">
        <f>IF(A21="","",IF(D21+G21=0,0,(D21*E21+SUMIFS('الحركات'!$H$6:$H$505,'الحركات'!$C$6:$C$505,A21,'الحركات'!$E$6:$E$505,"وارد"))/(D21+G21)))</f>
        <v/>
      </c>
      <c r="K21" s="12">
        <f>IF(A21="","",ROUND(I21*J21,2))</f>
        <v/>
      </c>
      <c r="L21" s="13">
        <f>IF(A21="","",IF(I21&lt;0,"رصيد سالب: راجع الحركات",IF(I21&lt;=F21,"أعد الطلب","متوفر")))</f>
        <v/>
      </c>
    </row>
    <row r="22">
      <c r="A22" s="8" t="n"/>
      <c r="B22" s="8" t="n"/>
      <c r="C22" s="8" t="n"/>
      <c r="D22" s="9" t="n"/>
      <c r="E22" s="10" t="n"/>
      <c r="F22" s="9" t="n"/>
      <c r="G22" s="11">
        <f>IF(A22="","",SUMIFS('الحركات'!$F$6:$F$505,'الحركات'!$C$6:$C$505,A22,'الحركات'!$E$6:$E$505,"وارد"))</f>
        <v/>
      </c>
      <c r="H22" s="11">
        <f>IF(A22="","",SUMIFS('الحركات'!$F$6:$F$505,'الحركات'!$C$6:$C$505,A22,'الحركات'!$E$6:$E$505,"منصرف"))</f>
        <v/>
      </c>
      <c r="I22" s="11">
        <f>IF(A22="","",D22+G22-H22)</f>
        <v/>
      </c>
      <c r="J22" s="12">
        <f>IF(A22="","",IF(D22+G22=0,0,(D22*E22+SUMIFS('الحركات'!$H$6:$H$505,'الحركات'!$C$6:$C$505,A22,'الحركات'!$E$6:$E$505,"وارد"))/(D22+G22)))</f>
        <v/>
      </c>
      <c r="K22" s="12">
        <f>IF(A22="","",ROUND(I22*J22,2))</f>
        <v/>
      </c>
      <c r="L22" s="13">
        <f>IF(A22="","",IF(I22&lt;0,"رصيد سالب: راجع الحركات",IF(I22&lt;=F22,"أعد الطلب","متوفر")))</f>
        <v/>
      </c>
    </row>
    <row r="23">
      <c r="A23" s="8" t="n"/>
      <c r="B23" s="8" t="n"/>
      <c r="C23" s="8" t="n"/>
      <c r="D23" s="9" t="n"/>
      <c r="E23" s="10" t="n"/>
      <c r="F23" s="9" t="n"/>
      <c r="G23" s="11">
        <f>IF(A23="","",SUMIFS('الحركات'!$F$6:$F$505,'الحركات'!$C$6:$C$505,A23,'الحركات'!$E$6:$E$505,"وارد"))</f>
        <v/>
      </c>
      <c r="H23" s="11">
        <f>IF(A23="","",SUMIFS('الحركات'!$F$6:$F$505,'الحركات'!$C$6:$C$505,A23,'الحركات'!$E$6:$E$505,"منصرف"))</f>
        <v/>
      </c>
      <c r="I23" s="11">
        <f>IF(A23="","",D23+G23-H23)</f>
        <v/>
      </c>
      <c r="J23" s="12">
        <f>IF(A23="","",IF(D23+G23=0,0,(D23*E23+SUMIFS('الحركات'!$H$6:$H$505,'الحركات'!$C$6:$C$505,A23,'الحركات'!$E$6:$E$505,"وارد"))/(D23+G23)))</f>
        <v/>
      </c>
      <c r="K23" s="12">
        <f>IF(A23="","",ROUND(I23*J23,2))</f>
        <v/>
      </c>
      <c r="L23" s="13">
        <f>IF(A23="","",IF(I23&lt;0,"رصيد سالب: راجع الحركات",IF(I23&lt;=F23,"أعد الطلب","متوفر")))</f>
        <v/>
      </c>
    </row>
    <row r="24">
      <c r="A24" s="8" t="n"/>
      <c r="B24" s="8" t="n"/>
      <c r="C24" s="8" t="n"/>
      <c r="D24" s="9" t="n"/>
      <c r="E24" s="10" t="n"/>
      <c r="F24" s="9" t="n"/>
      <c r="G24" s="11">
        <f>IF(A24="","",SUMIFS('الحركات'!$F$6:$F$505,'الحركات'!$C$6:$C$505,A24,'الحركات'!$E$6:$E$505,"وارد"))</f>
        <v/>
      </c>
      <c r="H24" s="11">
        <f>IF(A24="","",SUMIFS('الحركات'!$F$6:$F$505,'الحركات'!$C$6:$C$505,A24,'الحركات'!$E$6:$E$505,"منصرف"))</f>
        <v/>
      </c>
      <c r="I24" s="11">
        <f>IF(A24="","",D24+G24-H24)</f>
        <v/>
      </c>
      <c r="J24" s="12">
        <f>IF(A24="","",IF(D24+G24=0,0,(D24*E24+SUMIFS('الحركات'!$H$6:$H$505,'الحركات'!$C$6:$C$505,A24,'الحركات'!$E$6:$E$505,"وارد"))/(D24+G24)))</f>
        <v/>
      </c>
      <c r="K24" s="12">
        <f>IF(A24="","",ROUND(I24*J24,2))</f>
        <v/>
      </c>
      <c r="L24" s="13">
        <f>IF(A24="","",IF(I24&lt;0,"رصيد سالب: راجع الحركات",IF(I24&lt;=F24,"أعد الطلب","متوفر")))</f>
        <v/>
      </c>
    </row>
    <row r="25">
      <c r="A25" s="8" t="n"/>
      <c r="B25" s="8" t="n"/>
      <c r="C25" s="8" t="n"/>
      <c r="D25" s="9" t="n"/>
      <c r="E25" s="10" t="n"/>
      <c r="F25" s="9" t="n"/>
      <c r="G25" s="11">
        <f>IF(A25="","",SUMIFS('الحركات'!$F$6:$F$505,'الحركات'!$C$6:$C$505,A25,'الحركات'!$E$6:$E$505,"وارد"))</f>
        <v/>
      </c>
      <c r="H25" s="11">
        <f>IF(A25="","",SUMIFS('الحركات'!$F$6:$F$505,'الحركات'!$C$6:$C$505,A25,'الحركات'!$E$6:$E$505,"منصرف"))</f>
        <v/>
      </c>
      <c r="I25" s="11">
        <f>IF(A25="","",D25+G25-H25)</f>
        <v/>
      </c>
      <c r="J25" s="12">
        <f>IF(A25="","",IF(D25+G25=0,0,(D25*E25+SUMIFS('الحركات'!$H$6:$H$505,'الحركات'!$C$6:$C$505,A25,'الحركات'!$E$6:$E$505,"وارد"))/(D25+G25)))</f>
        <v/>
      </c>
      <c r="K25" s="12">
        <f>IF(A25="","",ROUND(I25*J25,2))</f>
        <v/>
      </c>
      <c r="L25" s="13">
        <f>IF(A25="","",IF(I25&lt;0,"رصيد سالب: راجع الحركات",IF(I25&lt;=F25,"أعد الطلب","متوفر")))</f>
        <v/>
      </c>
    </row>
    <row r="26">
      <c r="A26" s="8" t="n"/>
      <c r="B26" s="8" t="n"/>
      <c r="C26" s="8" t="n"/>
      <c r="D26" s="9" t="n"/>
      <c r="E26" s="10" t="n"/>
      <c r="F26" s="9" t="n"/>
      <c r="G26" s="11">
        <f>IF(A26="","",SUMIFS('الحركات'!$F$6:$F$505,'الحركات'!$C$6:$C$505,A26,'الحركات'!$E$6:$E$505,"وارد"))</f>
        <v/>
      </c>
      <c r="H26" s="11">
        <f>IF(A26="","",SUMIFS('الحركات'!$F$6:$F$505,'الحركات'!$C$6:$C$505,A26,'الحركات'!$E$6:$E$505,"منصرف"))</f>
        <v/>
      </c>
      <c r="I26" s="11">
        <f>IF(A26="","",D26+G26-H26)</f>
        <v/>
      </c>
      <c r="J26" s="12">
        <f>IF(A26="","",IF(D26+G26=0,0,(D26*E26+SUMIFS('الحركات'!$H$6:$H$505,'الحركات'!$C$6:$C$505,A26,'الحركات'!$E$6:$E$505,"وارد"))/(D26+G26)))</f>
        <v/>
      </c>
      <c r="K26" s="12">
        <f>IF(A26="","",ROUND(I26*J26,2))</f>
        <v/>
      </c>
      <c r="L26" s="13">
        <f>IF(A26="","",IF(I26&lt;0,"رصيد سالب: راجع الحركات",IF(I26&lt;=F26,"أعد الطلب","متوفر")))</f>
        <v/>
      </c>
    </row>
    <row r="27">
      <c r="A27" s="8" t="n"/>
      <c r="B27" s="8" t="n"/>
      <c r="C27" s="8" t="n"/>
      <c r="D27" s="9" t="n"/>
      <c r="E27" s="10" t="n"/>
      <c r="F27" s="9" t="n"/>
      <c r="G27" s="11">
        <f>IF(A27="","",SUMIFS('الحركات'!$F$6:$F$505,'الحركات'!$C$6:$C$505,A27,'الحركات'!$E$6:$E$505,"وارد"))</f>
        <v/>
      </c>
      <c r="H27" s="11">
        <f>IF(A27="","",SUMIFS('الحركات'!$F$6:$F$505,'الحركات'!$C$6:$C$505,A27,'الحركات'!$E$6:$E$505,"منصرف"))</f>
        <v/>
      </c>
      <c r="I27" s="11">
        <f>IF(A27="","",D27+G27-H27)</f>
        <v/>
      </c>
      <c r="J27" s="12">
        <f>IF(A27="","",IF(D27+G27=0,0,(D27*E27+SUMIFS('الحركات'!$H$6:$H$505,'الحركات'!$C$6:$C$505,A27,'الحركات'!$E$6:$E$505,"وارد"))/(D27+G27)))</f>
        <v/>
      </c>
      <c r="K27" s="12">
        <f>IF(A27="","",ROUND(I27*J27,2))</f>
        <v/>
      </c>
      <c r="L27" s="13">
        <f>IF(A27="","",IF(I27&lt;0,"رصيد سالب: راجع الحركات",IF(I27&lt;=F27,"أعد الطلب","متوفر")))</f>
        <v/>
      </c>
    </row>
    <row r="28">
      <c r="A28" s="8" t="n"/>
      <c r="B28" s="8" t="n"/>
      <c r="C28" s="8" t="n"/>
      <c r="D28" s="9" t="n"/>
      <c r="E28" s="10" t="n"/>
      <c r="F28" s="9" t="n"/>
      <c r="G28" s="11">
        <f>IF(A28="","",SUMIFS('الحركات'!$F$6:$F$505,'الحركات'!$C$6:$C$505,A28,'الحركات'!$E$6:$E$505,"وارد"))</f>
        <v/>
      </c>
      <c r="H28" s="11">
        <f>IF(A28="","",SUMIFS('الحركات'!$F$6:$F$505,'الحركات'!$C$6:$C$505,A28,'الحركات'!$E$6:$E$505,"منصرف"))</f>
        <v/>
      </c>
      <c r="I28" s="11">
        <f>IF(A28="","",D28+G28-H28)</f>
        <v/>
      </c>
      <c r="J28" s="12">
        <f>IF(A28="","",IF(D28+G28=0,0,(D28*E28+SUMIFS('الحركات'!$H$6:$H$505,'الحركات'!$C$6:$C$505,A28,'الحركات'!$E$6:$E$505,"وارد"))/(D28+G28)))</f>
        <v/>
      </c>
      <c r="K28" s="12">
        <f>IF(A28="","",ROUND(I28*J28,2))</f>
        <v/>
      </c>
      <c r="L28" s="13">
        <f>IF(A28="","",IF(I28&lt;0,"رصيد سالب: راجع الحركات",IF(I28&lt;=F28,"أعد الطلب","متوفر")))</f>
        <v/>
      </c>
    </row>
    <row r="29">
      <c r="A29" s="8" t="n"/>
      <c r="B29" s="8" t="n"/>
      <c r="C29" s="8" t="n"/>
      <c r="D29" s="9" t="n"/>
      <c r="E29" s="10" t="n"/>
      <c r="F29" s="9" t="n"/>
      <c r="G29" s="11">
        <f>IF(A29="","",SUMIFS('الحركات'!$F$6:$F$505,'الحركات'!$C$6:$C$505,A29,'الحركات'!$E$6:$E$505,"وارد"))</f>
        <v/>
      </c>
      <c r="H29" s="11">
        <f>IF(A29="","",SUMIFS('الحركات'!$F$6:$F$505,'الحركات'!$C$6:$C$505,A29,'الحركات'!$E$6:$E$505,"منصرف"))</f>
        <v/>
      </c>
      <c r="I29" s="11">
        <f>IF(A29="","",D29+G29-H29)</f>
        <v/>
      </c>
      <c r="J29" s="12">
        <f>IF(A29="","",IF(D29+G29=0,0,(D29*E29+SUMIFS('الحركات'!$H$6:$H$505,'الحركات'!$C$6:$C$505,A29,'الحركات'!$E$6:$E$505,"وارد"))/(D29+G29)))</f>
        <v/>
      </c>
      <c r="K29" s="12">
        <f>IF(A29="","",ROUND(I29*J29,2))</f>
        <v/>
      </c>
      <c r="L29" s="13">
        <f>IF(A29="","",IF(I29&lt;0,"رصيد سالب: راجع الحركات",IF(I29&lt;=F29,"أعد الطلب","متوفر")))</f>
        <v/>
      </c>
    </row>
    <row r="30">
      <c r="A30" s="8" t="n"/>
      <c r="B30" s="8" t="n"/>
      <c r="C30" s="8" t="n"/>
      <c r="D30" s="9" t="n"/>
      <c r="E30" s="10" t="n"/>
      <c r="F30" s="9" t="n"/>
      <c r="G30" s="11">
        <f>IF(A30="","",SUMIFS('الحركات'!$F$6:$F$505,'الحركات'!$C$6:$C$505,A30,'الحركات'!$E$6:$E$505,"وارد"))</f>
        <v/>
      </c>
      <c r="H30" s="11">
        <f>IF(A30="","",SUMIFS('الحركات'!$F$6:$F$505,'الحركات'!$C$6:$C$505,A30,'الحركات'!$E$6:$E$505,"منصرف"))</f>
        <v/>
      </c>
      <c r="I30" s="11">
        <f>IF(A30="","",D30+G30-H30)</f>
        <v/>
      </c>
      <c r="J30" s="12">
        <f>IF(A30="","",IF(D30+G30=0,0,(D30*E30+SUMIFS('الحركات'!$H$6:$H$505,'الحركات'!$C$6:$C$505,A30,'الحركات'!$E$6:$E$505,"وارد"))/(D30+G30)))</f>
        <v/>
      </c>
      <c r="K30" s="12">
        <f>IF(A30="","",ROUND(I30*J30,2))</f>
        <v/>
      </c>
      <c r="L30" s="13">
        <f>IF(A30="","",IF(I30&lt;0,"رصيد سالب: راجع الحركات",IF(I30&lt;=F30,"أعد الطلب","متوفر")))</f>
        <v/>
      </c>
    </row>
    <row r="31">
      <c r="A31" s="8" t="n"/>
      <c r="B31" s="8" t="n"/>
      <c r="C31" s="8" t="n"/>
      <c r="D31" s="9" t="n"/>
      <c r="E31" s="10" t="n"/>
      <c r="F31" s="9" t="n"/>
      <c r="G31" s="11">
        <f>IF(A31="","",SUMIFS('الحركات'!$F$6:$F$505,'الحركات'!$C$6:$C$505,A31,'الحركات'!$E$6:$E$505,"وارد"))</f>
        <v/>
      </c>
      <c r="H31" s="11">
        <f>IF(A31="","",SUMIFS('الحركات'!$F$6:$F$505,'الحركات'!$C$6:$C$505,A31,'الحركات'!$E$6:$E$505,"منصرف"))</f>
        <v/>
      </c>
      <c r="I31" s="11">
        <f>IF(A31="","",D31+G31-H31)</f>
        <v/>
      </c>
      <c r="J31" s="12">
        <f>IF(A31="","",IF(D31+G31=0,0,(D31*E31+SUMIFS('الحركات'!$H$6:$H$505,'الحركات'!$C$6:$C$505,A31,'الحركات'!$E$6:$E$505,"وارد"))/(D31+G31)))</f>
        <v/>
      </c>
      <c r="K31" s="12">
        <f>IF(A31="","",ROUND(I31*J31,2))</f>
        <v/>
      </c>
      <c r="L31" s="13">
        <f>IF(A31="","",IF(I31&lt;0,"رصيد سالب: راجع الحركات",IF(I31&lt;=F31,"أعد الطلب","متوفر")))</f>
        <v/>
      </c>
    </row>
    <row r="32">
      <c r="A32" s="8" t="n"/>
      <c r="B32" s="8" t="n"/>
      <c r="C32" s="8" t="n"/>
      <c r="D32" s="9" t="n"/>
      <c r="E32" s="10" t="n"/>
      <c r="F32" s="9" t="n"/>
      <c r="G32" s="11">
        <f>IF(A32="","",SUMIFS('الحركات'!$F$6:$F$505,'الحركات'!$C$6:$C$505,A32,'الحركات'!$E$6:$E$505,"وارد"))</f>
        <v/>
      </c>
      <c r="H32" s="11">
        <f>IF(A32="","",SUMIFS('الحركات'!$F$6:$F$505,'الحركات'!$C$6:$C$505,A32,'الحركات'!$E$6:$E$505,"منصرف"))</f>
        <v/>
      </c>
      <c r="I32" s="11">
        <f>IF(A32="","",D32+G32-H32)</f>
        <v/>
      </c>
      <c r="J32" s="12">
        <f>IF(A32="","",IF(D32+G32=0,0,(D32*E32+SUMIFS('الحركات'!$H$6:$H$505,'الحركات'!$C$6:$C$505,A32,'الحركات'!$E$6:$E$505,"وارد"))/(D32+G32)))</f>
        <v/>
      </c>
      <c r="K32" s="12">
        <f>IF(A32="","",ROUND(I32*J32,2))</f>
        <v/>
      </c>
      <c r="L32" s="13">
        <f>IF(A32="","",IF(I32&lt;0,"رصيد سالب: راجع الحركات",IF(I32&lt;=F32,"أعد الطلب","متوفر")))</f>
        <v/>
      </c>
    </row>
    <row r="33">
      <c r="A33" s="8" t="n"/>
      <c r="B33" s="8" t="n"/>
      <c r="C33" s="8" t="n"/>
      <c r="D33" s="9" t="n"/>
      <c r="E33" s="10" t="n"/>
      <c r="F33" s="9" t="n"/>
      <c r="G33" s="11">
        <f>IF(A33="","",SUMIFS('الحركات'!$F$6:$F$505,'الحركات'!$C$6:$C$505,A33,'الحركات'!$E$6:$E$505,"وارد"))</f>
        <v/>
      </c>
      <c r="H33" s="11">
        <f>IF(A33="","",SUMIFS('الحركات'!$F$6:$F$505,'الحركات'!$C$6:$C$505,A33,'الحركات'!$E$6:$E$505,"منصرف"))</f>
        <v/>
      </c>
      <c r="I33" s="11">
        <f>IF(A33="","",D33+G33-H33)</f>
        <v/>
      </c>
      <c r="J33" s="12">
        <f>IF(A33="","",IF(D33+G33=0,0,(D33*E33+SUMIFS('الحركات'!$H$6:$H$505,'الحركات'!$C$6:$C$505,A33,'الحركات'!$E$6:$E$505,"وارد"))/(D33+G33)))</f>
        <v/>
      </c>
      <c r="K33" s="12">
        <f>IF(A33="","",ROUND(I33*J33,2))</f>
        <v/>
      </c>
      <c r="L33" s="13">
        <f>IF(A33="","",IF(I33&lt;0,"رصيد سالب: راجع الحركات",IF(I33&lt;=F33,"أعد الطلب","متوفر")))</f>
        <v/>
      </c>
    </row>
    <row r="34">
      <c r="A34" s="8" t="n"/>
      <c r="B34" s="8" t="n"/>
      <c r="C34" s="8" t="n"/>
      <c r="D34" s="9" t="n"/>
      <c r="E34" s="10" t="n"/>
      <c r="F34" s="9" t="n"/>
      <c r="G34" s="11">
        <f>IF(A34="","",SUMIFS('الحركات'!$F$6:$F$505,'الحركات'!$C$6:$C$505,A34,'الحركات'!$E$6:$E$505,"وارد"))</f>
        <v/>
      </c>
      <c r="H34" s="11">
        <f>IF(A34="","",SUMIFS('الحركات'!$F$6:$F$505,'الحركات'!$C$6:$C$505,A34,'الحركات'!$E$6:$E$505,"منصرف"))</f>
        <v/>
      </c>
      <c r="I34" s="11">
        <f>IF(A34="","",D34+G34-H34)</f>
        <v/>
      </c>
      <c r="J34" s="12">
        <f>IF(A34="","",IF(D34+G34=0,0,(D34*E34+SUMIFS('الحركات'!$H$6:$H$505,'الحركات'!$C$6:$C$505,A34,'الحركات'!$E$6:$E$505,"وارد"))/(D34+G34)))</f>
        <v/>
      </c>
      <c r="K34" s="12">
        <f>IF(A34="","",ROUND(I34*J34,2))</f>
        <v/>
      </c>
      <c r="L34" s="13">
        <f>IF(A34="","",IF(I34&lt;0,"رصيد سالب: راجع الحركات",IF(I34&lt;=F34,"أعد الطلب","متوفر")))</f>
        <v/>
      </c>
    </row>
    <row r="35">
      <c r="A35" s="8" t="n"/>
      <c r="B35" s="8" t="n"/>
      <c r="C35" s="8" t="n"/>
      <c r="D35" s="9" t="n"/>
      <c r="E35" s="10" t="n"/>
      <c r="F35" s="9" t="n"/>
      <c r="G35" s="11">
        <f>IF(A35="","",SUMIFS('الحركات'!$F$6:$F$505,'الحركات'!$C$6:$C$505,A35,'الحركات'!$E$6:$E$505,"وارد"))</f>
        <v/>
      </c>
      <c r="H35" s="11">
        <f>IF(A35="","",SUMIFS('الحركات'!$F$6:$F$505,'الحركات'!$C$6:$C$505,A35,'الحركات'!$E$6:$E$505,"منصرف"))</f>
        <v/>
      </c>
      <c r="I35" s="11">
        <f>IF(A35="","",D35+G35-H35)</f>
        <v/>
      </c>
      <c r="J35" s="12">
        <f>IF(A35="","",IF(D35+G35=0,0,(D35*E35+SUMIFS('الحركات'!$H$6:$H$505,'الحركات'!$C$6:$C$505,A35,'الحركات'!$E$6:$E$505,"وارد"))/(D35+G35)))</f>
        <v/>
      </c>
      <c r="K35" s="12">
        <f>IF(A35="","",ROUND(I35*J35,2))</f>
        <v/>
      </c>
      <c r="L35" s="13">
        <f>IF(A35="","",IF(I35&lt;0,"رصيد سالب: راجع الحركات",IF(I35&lt;=F35,"أعد الطلب","متوفر")))</f>
        <v/>
      </c>
    </row>
    <row r="36">
      <c r="A36" s="8" t="n"/>
      <c r="B36" s="8" t="n"/>
      <c r="C36" s="8" t="n"/>
      <c r="D36" s="9" t="n"/>
      <c r="E36" s="10" t="n"/>
      <c r="F36" s="9" t="n"/>
      <c r="G36" s="11">
        <f>IF(A36="","",SUMIFS('الحركات'!$F$6:$F$505,'الحركات'!$C$6:$C$505,A36,'الحركات'!$E$6:$E$505,"وارد"))</f>
        <v/>
      </c>
      <c r="H36" s="11">
        <f>IF(A36="","",SUMIFS('الحركات'!$F$6:$F$505,'الحركات'!$C$6:$C$505,A36,'الحركات'!$E$6:$E$505,"منصرف"))</f>
        <v/>
      </c>
      <c r="I36" s="11">
        <f>IF(A36="","",D36+G36-H36)</f>
        <v/>
      </c>
      <c r="J36" s="12">
        <f>IF(A36="","",IF(D36+G36=0,0,(D36*E36+SUMIFS('الحركات'!$H$6:$H$505,'الحركات'!$C$6:$C$505,A36,'الحركات'!$E$6:$E$505,"وارد"))/(D36+G36)))</f>
        <v/>
      </c>
      <c r="K36" s="12">
        <f>IF(A36="","",ROUND(I36*J36,2))</f>
        <v/>
      </c>
      <c r="L36" s="13">
        <f>IF(A36="","",IF(I36&lt;0,"رصيد سالب: راجع الحركات",IF(I36&lt;=F36,"أعد الطلب","متوفر")))</f>
        <v/>
      </c>
    </row>
    <row r="37">
      <c r="A37" s="8" t="n"/>
      <c r="B37" s="8" t="n"/>
      <c r="C37" s="8" t="n"/>
      <c r="D37" s="9" t="n"/>
      <c r="E37" s="10" t="n"/>
      <c r="F37" s="9" t="n"/>
      <c r="G37" s="11">
        <f>IF(A37="","",SUMIFS('الحركات'!$F$6:$F$505,'الحركات'!$C$6:$C$505,A37,'الحركات'!$E$6:$E$505,"وارد"))</f>
        <v/>
      </c>
      <c r="H37" s="11">
        <f>IF(A37="","",SUMIFS('الحركات'!$F$6:$F$505,'الحركات'!$C$6:$C$505,A37,'الحركات'!$E$6:$E$505,"منصرف"))</f>
        <v/>
      </c>
      <c r="I37" s="11">
        <f>IF(A37="","",D37+G37-H37)</f>
        <v/>
      </c>
      <c r="J37" s="12">
        <f>IF(A37="","",IF(D37+G37=0,0,(D37*E37+SUMIFS('الحركات'!$H$6:$H$505,'الحركات'!$C$6:$C$505,A37,'الحركات'!$E$6:$E$505,"وارد"))/(D37+G37)))</f>
        <v/>
      </c>
      <c r="K37" s="12">
        <f>IF(A37="","",ROUND(I37*J37,2))</f>
        <v/>
      </c>
      <c r="L37" s="13">
        <f>IF(A37="","",IF(I37&lt;0,"رصيد سالب: راجع الحركات",IF(I37&lt;=F37,"أعد الطلب","متوفر")))</f>
        <v/>
      </c>
    </row>
    <row r="38">
      <c r="A38" s="8" t="n"/>
      <c r="B38" s="8" t="n"/>
      <c r="C38" s="8" t="n"/>
      <c r="D38" s="9" t="n"/>
      <c r="E38" s="10" t="n"/>
      <c r="F38" s="9" t="n"/>
      <c r="G38" s="11">
        <f>IF(A38="","",SUMIFS('الحركات'!$F$6:$F$505,'الحركات'!$C$6:$C$505,A38,'الحركات'!$E$6:$E$505,"وارد"))</f>
        <v/>
      </c>
      <c r="H38" s="11">
        <f>IF(A38="","",SUMIFS('الحركات'!$F$6:$F$505,'الحركات'!$C$6:$C$505,A38,'الحركات'!$E$6:$E$505,"منصرف"))</f>
        <v/>
      </c>
      <c r="I38" s="11">
        <f>IF(A38="","",D38+G38-H38)</f>
        <v/>
      </c>
      <c r="J38" s="12">
        <f>IF(A38="","",IF(D38+G38=0,0,(D38*E38+SUMIFS('الحركات'!$H$6:$H$505,'الحركات'!$C$6:$C$505,A38,'الحركات'!$E$6:$E$505,"وارد"))/(D38+G38)))</f>
        <v/>
      </c>
      <c r="K38" s="12">
        <f>IF(A38="","",ROUND(I38*J38,2))</f>
        <v/>
      </c>
      <c r="L38" s="13">
        <f>IF(A38="","",IF(I38&lt;0,"رصيد سالب: راجع الحركات",IF(I38&lt;=F38,"أعد الطلب","متوفر")))</f>
        <v/>
      </c>
    </row>
    <row r="39">
      <c r="A39" s="8" t="n"/>
      <c r="B39" s="8" t="n"/>
      <c r="C39" s="8" t="n"/>
      <c r="D39" s="9" t="n"/>
      <c r="E39" s="10" t="n"/>
      <c r="F39" s="9" t="n"/>
      <c r="G39" s="11">
        <f>IF(A39="","",SUMIFS('الحركات'!$F$6:$F$505,'الحركات'!$C$6:$C$505,A39,'الحركات'!$E$6:$E$505,"وارد"))</f>
        <v/>
      </c>
      <c r="H39" s="11">
        <f>IF(A39="","",SUMIFS('الحركات'!$F$6:$F$505,'الحركات'!$C$6:$C$505,A39,'الحركات'!$E$6:$E$505,"منصرف"))</f>
        <v/>
      </c>
      <c r="I39" s="11">
        <f>IF(A39="","",D39+G39-H39)</f>
        <v/>
      </c>
      <c r="J39" s="12">
        <f>IF(A39="","",IF(D39+G39=0,0,(D39*E39+SUMIFS('الحركات'!$H$6:$H$505,'الحركات'!$C$6:$C$505,A39,'الحركات'!$E$6:$E$505,"وارد"))/(D39+G39)))</f>
        <v/>
      </c>
      <c r="K39" s="12">
        <f>IF(A39="","",ROUND(I39*J39,2))</f>
        <v/>
      </c>
      <c r="L39" s="13">
        <f>IF(A39="","",IF(I39&lt;0,"رصيد سالب: راجع الحركات",IF(I39&lt;=F39,"أعد الطلب","متوفر")))</f>
        <v/>
      </c>
    </row>
    <row r="40">
      <c r="A40" s="8" t="n"/>
      <c r="B40" s="8" t="n"/>
      <c r="C40" s="8" t="n"/>
      <c r="D40" s="9" t="n"/>
      <c r="E40" s="10" t="n"/>
      <c r="F40" s="9" t="n"/>
      <c r="G40" s="11">
        <f>IF(A40="","",SUMIFS('الحركات'!$F$6:$F$505,'الحركات'!$C$6:$C$505,A40,'الحركات'!$E$6:$E$505,"وارد"))</f>
        <v/>
      </c>
      <c r="H40" s="11">
        <f>IF(A40="","",SUMIFS('الحركات'!$F$6:$F$505,'الحركات'!$C$6:$C$505,A40,'الحركات'!$E$6:$E$505,"منصرف"))</f>
        <v/>
      </c>
      <c r="I40" s="11">
        <f>IF(A40="","",D40+G40-H40)</f>
        <v/>
      </c>
      <c r="J40" s="12">
        <f>IF(A40="","",IF(D40+G40=0,0,(D40*E40+SUMIFS('الحركات'!$H$6:$H$505,'الحركات'!$C$6:$C$505,A40,'الحركات'!$E$6:$E$505,"وارد"))/(D40+G40)))</f>
        <v/>
      </c>
      <c r="K40" s="12">
        <f>IF(A40="","",ROUND(I40*J40,2))</f>
        <v/>
      </c>
      <c r="L40" s="13">
        <f>IF(A40="","",IF(I40&lt;0,"رصيد سالب: راجع الحركات",IF(I40&lt;=F40,"أعد الطلب","متوفر")))</f>
        <v/>
      </c>
    </row>
    <row r="41">
      <c r="A41" s="8" t="n"/>
      <c r="B41" s="8" t="n"/>
      <c r="C41" s="8" t="n"/>
      <c r="D41" s="9" t="n"/>
      <c r="E41" s="10" t="n"/>
      <c r="F41" s="9" t="n"/>
      <c r="G41" s="11">
        <f>IF(A41="","",SUMIFS('الحركات'!$F$6:$F$505,'الحركات'!$C$6:$C$505,A41,'الحركات'!$E$6:$E$505,"وارد"))</f>
        <v/>
      </c>
      <c r="H41" s="11">
        <f>IF(A41="","",SUMIFS('الحركات'!$F$6:$F$505,'الحركات'!$C$6:$C$505,A41,'الحركات'!$E$6:$E$505,"منصرف"))</f>
        <v/>
      </c>
      <c r="I41" s="11">
        <f>IF(A41="","",D41+G41-H41)</f>
        <v/>
      </c>
      <c r="J41" s="12">
        <f>IF(A41="","",IF(D41+G41=0,0,(D41*E41+SUMIFS('الحركات'!$H$6:$H$505,'الحركات'!$C$6:$C$505,A41,'الحركات'!$E$6:$E$505,"وارد"))/(D41+G41)))</f>
        <v/>
      </c>
      <c r="K41" s="12">
        <f>IF(A41="","",ROUND(I41*J41,2))</f>
        <v/>
      </c>
      <c r="L41" s="13">
        <f>IF(A41="","",IF(I41&lt;0,"رصيد سالب: راجع الحركات",IF(I41&lt;=F41,"أعد الطلب","متوفر")))</f>
        <v/>
      </c>
    </row>
    <row r="42">
      <c r="A42" s="8" t="n"/>
      <c r="B42" s="8" t="n"/>
      <c r="C42" s="8" t="n"/>
      <c r="D42" s="9" t="n"/>
      <c r="E42" s="10" t="n"/>
      <c r="F42" s="9" t="n"/>
      <c r="G42" s="11">
        <f>IF(A42="","",SUMIFS('الحركات'!$F$6:$F$505,'الحركات'!$C$6:$C$505,A42,'الحركات'!$E$6:$E$505,"وارد"))</f>
        <v/>
      </c>
      <c r="H42" s="11">
        <f>IF(A42="","",SUMIFS('الحركات'!$F$6:$F$505,'الحركات'!$C$6:$C$505,A42,'الحركات'!$E$6:$E$505,"منصرف"))</f>
        <v/>
      </c>
      <c r="I42" s="11">
        <f>IF(A42="","",D42+G42-H42)</f>
        <v/>
      </c>
      <c r="J42" s="12">
        <f>IF(A42="","",IF(D42+G42=0,0,(D42*E42+SUMIFS('الحركات'!$H$6:$H$505,'الحركات'!$C$6:$C$505,A42,'الحركات'!$E$6:$E$505,"وارد"))/(D42+G42)))</f>
        <v/>
      </c>
      <c r="K42" s="12">
        <f>IF(A42="","",ROUND(I42*J42,2))</f>
        <v/>
      </c>
      <c r="L42" s="13">
        <f>IF(A42="","",IF(I42&lt;0,"رصيد سالب: راجع الحركات",IF(I42&lt;=F42,"أعد الطلب","متوفر")))</f>
        <v/>
      </c>
    </row>
    <row r="43">
      <c r="A43" s="8" t="n"/>
      <c r="B43" s="8" t="n"/>
      <c r="C43" s="8" t="n"/>
      <c r="D43" s="9" t="n"/>
      <c r="E43" s="10" t="n"/>
      <c r="F43" s="9" t="n"/>
      <c r="G43" s="11">
        <f>IF(A43="","",SUMIFS('الحركات'!$F$6:$F$505,'الحركات'!$C$6:$C$505,A43,'الحركات'!$E$6:$E$505,"وارد"))</f>
        <v/>
      </c>
      <c r="H43" s="11">
        <f>IF(A43="","",SUMIFS('الحركات'!$F$6:$F$505,'الحركات'!$C$6:$C$505,A43,'الحركات'!$E$6:$E$505,"منصرف"))</f>
        <v/>
      </c>
      <c r="I43" s="11">
        <f>IF(A43="","",D43+G43-H43)</f>
        <v/>
      </c>
      <c r="J43" s="12">
        <f>IF(A43="","",IF(D43+G43=0,0,(D43*E43+SUMIFS('الحركات'!$H$6:$H$505,'الحركات'!$C$6:$C$505,A43,'الحركات'!$E$6:$E$505,"وارد"))/(D43+G43)))</f>
        <v/>
      </c>
      <c r="K43" s="12">
        <f>IF(A43="","",ROUND(I43*J43,2))</f>
        <v/>
      </c>
      <c r="L43" s="13">
        <f>IF(A43="","",IF(I43&lt;0,"رصيد سالب: راجع الحركات",IF(I43&lt;=F43,"أعد الطلب","متوفر")))</f>
        <v/>
      </c>
    </row>
    <row r="44">
      <c r="A44" s="8" t="n"/>
      <c r="B44" s="8" t="n"/>
      <c r="C44" s="8" t="n"/>
      <c r="D44" s="9" t="n"/>
      <c r="E44" s="10" t="n"/>
      <c r="F44" s="9" t="n"/>
      <c r="G44" s="11">
        <f>IF(A44="","",SUMIFS('الحركات'!$F$6:$F$505,'الحركات'!$C$6:$C$505,A44,'الحركات'!$E$6:$E$505,"وارد"))</f>
        <v/>
      </c>
      <c r="H44" s="11">
        <f>IF(A44="","",SUMIFS('الحركات'!$F$6:$F$505,'الحركات'!$C$6:$C$505,A44,'الحركات'!$E$6:$E$505,"منصرف"))</f>
        <v/>
      </c>
      <c r="I44" s="11">
        <f>IF(A44="","",D44+G44-H44)</f>
        <v/>
      </c>
      <c r="J44" s="12">
        <f>IF(A44="","",IF(D44+G44=0,0,(D44*E44+SUMIFS('الحركات'!$H$6:$H$505,'الحركات'!$C$6:$C$505,A44,'الحركات'!$E$6:$E$505,"وارد"))/(D44+G44)))</f>
        <v/>
      </c>
      <c r="K44" s="12">
        <f>IF(A44="","",ROUND(I44*J44,2))</f>
        <v/>
      </c>
      <c r="L44" s="13">
        <f>IF(A44="","",IF(I44&lt;0,"رصيد سالب: راجع الحركات",IF(I44&lt;=F44,"أعد الطلب","متوفر")))</f>
        <v/>
      </c>
    </row>
    <row r="45">
      <c r="A45" s="8" t="n"/>
      <c r="B45" s="8" t="n"/>
      <c r="C45" s="8" t="n"/>
      <c r="D45" s="9" t="n"/>
      <c r="E45" s="10" t="n"/>
      <c r="F45" s="9" t="n"/>
      <c r="G45" s="11">
        <f>IF(A45="","",SUMIFS('الحركات'!$F$6:$F$505,'الحركات'!$C$6:$C$505,A45,'الحركات'!$E$6:$E$505,"وارد"))</f>
        <v/>
      </c>
      <c r="H45" s="11">
        <f>IF(A45="","",SUMIFS('الحركات'!$F$6:$F$505,'الحركات'!$C$6:$C$505,A45,'الحركات'!$E$6:$E$505,"منصرف"))</f>
        <v/>
      </c>
      <c r="I45" s="11">
        <f>IF(A45="","",D45+G45-H45)</f>
        <v/>
      </c>
      <c r="J45" s="12">
        <f>IF(A45="","",IF(D45+G45=0,0,(D45*E45+SUMIFS('الحركات'!$H$6:$H$505,'الحركات'!$C$6:$C$505,A45,'الحركات'!$E$6:$E$505,"وارد"))/(D45+G45)))</f>
        <v/>
      </c>
      <c r="K45" s="12">
        <f>IF(A45="","",ROUND(I45*J45,2))</f>
        <v/>
      </c>
      <c r="L45" s="13">
        <f>IF(A45="","",IF(I45&lt;0,"رصيد سالب: راجع الحركات",IF(I45&lt;=F45,"أعد الطلب","متوفر")))</f>
        <v/>
      </c>
    </row>
    <row r="46">
      <c r="A46" s="8" t="n"/>
      <c r="B46" s="8" t="n"/>
      <c r="C46" s="8" t="n"/>
      <c r="D46" s="9" t="n"/>
      <c r="E46" s="10" t="n"/>
      <c r="F46" s="9" t="n"/>
      <c r="G46" s="11">
        <f>IF(A46="","",SUMIFS('الحركات'!$F$6:$F$505,'الحركات'!$C$6:$C$505,A46,'الحركات'!$E$6:$E$505,"وارد"))</f>
        <v/>
      </c>
      <c r="H46" s="11">
        <f>IF(A46="","",SUMIFS('الحركات'!$F$6:$F$505,'الحركات'!$C$6:$C$505,A46,'الحركات'!$E$6:$E$505,"منصرف"))</f>
        <v/>
      </c>
      <c r="I46" s="11">
        <f>IF(A46="","",D46+G46-H46)</f>
        <v/>
      </c>
      <c r="J46" s="12">
        <f>IF(A46="","",IF(D46+G46=0,0,(D46*E46+SUMIFS('الحركات'!$H$6:$H$505,'الحركات'!$C$6:$C$505,A46,'الحركات'!$E$6:$E$505,"وارد"))/(D46+G46)))</f>
        <v/>
      </c>
      <c r="K46" s="12">
        <f>IF(A46="","",ROUND(I46*J46,2))</f>
        <v/>
      </c>
      <c r="L46" s="13">
        <f>IF(A46="","",IF(I46&lt;0,"رصيد سالب: راجع الحركات",IF(I46&lt;=F46,"أعد الطلب","متوفر")))</f>
        <v/>
      </c>
    </row>
    <row r="47">
      <c r="A47" s="8" t="n"/>
      <c r="B47" s="8" t="n"/>
      <c r="C47" s="8" t="n"/>
      <c r="D47" s="9" t="n"/>
      <c r="E47" s="10" t="n"/>
      <c r="F47" s="9" t="n"/>
      <c r="G47" s="11">
        <f>IF(A47="","",SUMIFS('الحركات'!$F$6:$F$505,'الحركات'!$C$6:$C$505,A47,'الحركات'!$E$6:$E$505,"وارد"))</f>
        <v/>
      </c>
      <c r="H47" s="11">
        <f>IF(A47="","",SUMIFS('الحركات'!$F$6:$F$505,'الحركات'!$C$6:$C$505,A47,'الحركات'!$E$6:$E$505,"منصرف"))</f>
        <v/>
      </c>
      <c r="I47" s="11">
        <f>IF(A47="","",D47+G47-H47)</f>
        <v/>
      </c>
      <c r="J47" s="12">
        <f>IF(A47="","",IF(D47+G47=0,0,(D47*E47+SUMIFS('الحركات'!$H$6:$H$505,'الحركات'!$C$6:$C$505,A47,'الحركات'!$E$6:$E$505,"وارد"))/(D47+G47)))</f>
        <v/>
      </c>
      <c r="K47" s="12">
        <f>IF(A47="","",ROUND(I47*J47,2))</f>
        <v/>
      </c>
      <c r="L47" s="13">
        <f>IF(A47="","",IF(I47&lt;0,"رصيد سالب: راجع الحركات",IF(I47&lt;=F47,"أعد الطلب","متوفر")))</f>
        <v/>
      </c>
    </row>
    <row r="48">
      <c r="A48" s="8" t="n"/>
      <c r="B48" s="8" t="n"/>
      <c r="C48" s="8" t="n"/>
      <c r="D48" s="9" t="n"/>
      <c r="E48" s="10" t="n"/>
      <c r="F48" s="9" t="n"/>
      <c r="G48" s="11">
        <f>IF(A48="","",SUMIFS('الحركات'!$F$6:$F$505,'الحركات'!$C$6:$C$505,A48,'الحركات'!$E$6:$E$505,"وارد"))</f>
        <v/>
      </c>
      <c r="H48" s="11">
        <f>IF(A48="","",SUMIFS('الحركات'!$F$6:$F$505,'الحركات'!$C$6:$C$505,A48,'الحركات'!$E$6:$E$505,"منصرف"))</f>
        <v/>
      </c>
      <c r="I48" s="11">
        <f>IF(A48="","",D48+G48-H48)</f>
        <v/>
      </c>
      <c r="J48" s="12">
        <f>IF(A48="","",IF(D48+G48=0,0,(D48*E48+SUMIFS('الحركات'!$H$6:$H$505,'الحركات'!$C$6:$C$505,A48,'الحركات'!$E$6:$E$505,"وارد"))/(D48+G48)))</f>
        <v/>
      </c>
      <c r="K48" s="12">
        <f>IF(A48="","",ROUND(I48*J48,2))</f>
        <v/>
      </c>
      <c r="L48" s="13">
        <f>IF(A48="","",IF(I48&lt;0,"رصيد سالب: راجع الحركات",IF(I48&lt;=F48,"أعد الطلب","متوفر")))</f>
        <v/>
      </c>
    </row>
    <row r="49">
      <c r="A49" s="8" t="n"/>
      <c r="B49" s="8" t="n"/>
      <c r="C49" s="8" t="n"/>
      <c r="D49" s="9" t="n"/>
      <c r="E49" s="10" t="n"/>
      <c r="F49" s="9" t="n"/>
      <c r="G49" s="11">
        <f>IF(A49="","",SUMIFS('الحركات'!$F$6:$F$505,'الحركات'!$C$6:$C$505,A49,'الحركات'!$E$6:$E$505,"وارد"))</f>
        <v/>
      </c>
      <c r="H49" s="11">
        <f>IF(A49="","",SUMIFS('الحركات'!$F$6:$F$505,'الحركات'!$C$6:$C$505,A49,'الحركات'!$E$6:$E$505,"منصرف"))</f>
        <v/>
      </c>
      <c r="I49" s="11">
        <f>IF(A49="","",D49+G49-H49)</f>
        <v/>
      </c>
      <c r="J49" s="12">
        <f>IF(A49="","",IF(D49+G49=0,0,(D49*E49+SUMIFS('الحركات'!$H$6:$H$505,'الحركات'!$C$6:$C$505,A49,'الحركات'!$E$6:$E$505,"وارد"))/(D49+G49)))</f>
        <v/>
      </c>
      <c r="K49" s="12">
        <f>IF(A49="","",ROUND(I49*J49,2))</f>
        <v/>
      </c>
      <c r="L49" s="13">
        <f>IF(A49="","",IF(I49&lt;0,"رصيد سالب: راجع الحركات",IF(I49&lt;=F49,"أعد الطلب","متوفر")))</f>
        <v/>
      </c>
    </row>
    <row r="50">
      <c r="A50" s="8" t="n"/>
      <c r="B50" s="8" t="n"/>
      <c r="C50" s="8" t="n"/>
      <c r="D50" s="9" t="n"/>
      <c r="E50" s="10" t="n"/>
      <c r="F50" s="9" t="n"/>
      <c r="G50" s="11">
        <f>IF(A50="","",SUMIFS('الحركات'!$F$6:$F$505,'الحركات'!$C$6:$C$505,A50,'الحركات'!$E$6:$E$505,"وارد"))</f>
        <v/>
      </c>
      <c r="H50" s="11">
        <f>IF(A50="","",SUMIFS('الحركات'!$F$6:$F$505,'الحركات'!$C$6:$C$505,A50,'الحركات'!$E$6:$E$505,"منصرف"))</f>
        <v/>
      </c>
      <c r="I50" s="11">
        <f>IF(A50="","",D50+G50-H50)</f>
        <v/>
      </c>
      <c r="J50" s="12">
        <f>IF(A50="","",IF(D50+G50=0,0,(D50*E50+SUMIFS('الحركات'!$H$6:$H$505,'الحركات'!$C$6:$C$505,A50,'الحركات'!$E$6:$E$505,"وارد"))/(D50+G50)))</f>
        <v/>
      </c>
      <c r="K50" s="12">
        <f>IF(A50="","",ROUND(I50*J50,2))</f>
        <v/>
      </c>
      <c r="L50" s="13">
        <f>IF(A50="","",IF(I50&lt;0,"رصيد سالب: راجع الحركات",IF(I50&lt;=F50,"أعد الطلب","متوفر")))</f>
        <v/>
      </c>
    </row>
    <row r="51">
      <c r="A51" s="8" t="n"/>
      <c r="B51" s="8" t="n"/>
      <c r="C51" s="8" t="n"/>
      <c r="D51" s="9" t="n"/>
      <c r="E51" s="10" t="n"/>
      <c r="F51" s="9" t="n"/>
      <c r="G51" s="11">
        <f>IF(A51="","",SUMIFS('الحركات'!$F$6:$F$505,'الحركات'!$C$6:$C$505,A51,'الحركات'!$E$6:$E$505,"وارد"))</f>
        <v/>
      </c>
      <c r="H51" s="11">
        <f>IF(A51="","",SUMIFS('الحركات'!$F$6:$F$505,'الحركات'!$C$6:$C$505,A51,'الحركات'!$E$6:$E$505,"منصرف"))</f>
        <v/>
      </c>
      <c r="I51" s="11">
        <f>IF(A51="","",D51+G51-H51)</f>
        <v/>
      </c>
      <c r="J51" s="12">
        <f>IF(A51="","",IF(D51+G51=0,0,(D51*E51+SUMIFS('الحركات'!$H$6:$H$505,'الحركات'!$C$6:$C$505,A51,'الحركات'!$E$6:$E$505,"وارد"))/(D51+G51)))</f>
        <v/>
      </c>
      <c r="K51" s="12">
        <f>IF(A51="","",ROUND(I51*J51,2))</f>
        <v/>
      </c>
      <c r="L51" s="13">
        <f>IF(A51="","",IF(I51&lt;0,"رصيد سالب: راجع الحركات",IF(I51&lt;=F51,"أعد الطلب","متوفر")))</f>
        <v/>
      </c>
    </row>
    <row r="52">
      <c r="A52" s="8" t="n"/>
      <c r="B52" s="8" t="n"/>
      <c r="C52" s="8" t="n"/>
      <c r="D52" s="9" t="n"/>
      <c r="E52" s="10" t="n"/>
      <c r="F52" s="9" t="n"/>
      <c r="G52" s="11">
        <f>IF(A52="","",SUMIFS('الحركات'!$F$6:$F$505,'الحركات'!$C$6:$C$505,A52,'الحركات'!$E$6:$E$505,"وارد"))</f>
        <v/>
      </c>
      <c r="H52" s="11">
        <f>IF(A52="","",SUMIFS('الحركات'!$F$6:$F$505,'الحركات'!$C$6:$C$505,A52,'الحركات'!$E$6:$E$505,"منصرف"))</f>
        <v/>
      </c>
      <c r="I52" s="11">
        <f>IF(A52="","",D52+G52-H52)</f>
        <v/>
      </c>
      <c r="J52" s="12">
        <f>IF(A52="","",IF(D52+G52=0,0,(D52*E52+SUMIFS('الحركات'!$H$6:$H$505,'الحركات'!$C$6:$C$505,A52,'الحركات'!$E$6:$E$505,"وارد"))/(D52+G52)))</f>
        <v/>
      </c>
      <c r="K52" s="12">
        <f>IF(A52="","",ROUND(I52*J52,2))</f>
        <v/>
      </c>
      <c r="L52" s="13">
        <f>IF(A52="","",IF(I52&lt;0,"رصيد سالب: راجع الحركات",IF(I52&lt;=F52,"أعد الطلب","متوفر")))</f>
        <v/>
      </c>
    </row>
    <row r="53">
      <c r="A53" s="8" t="n"/>
      <c r="B53" s="8" t="n"/>
      <c r="C53" s="8" t="n"/>
      <c r="D53" s="9" t="n"/>
      <c r="E53" s="10" t="n"/>
      <c r="F53" s="9" t="n"/>
      <c r="G53" s="11">
        <f>IF(A53="","",SUMIFS('الحركات'!$F$6:$F$505,'الحركات'!$C$6:$C$505,A53,'الحركات'!$E$6:$E$505,"وارد"))</f>
        <v/>
      </c>
      <c r="H53" s="11">
        <f>IF(A53="","",SUMIFS('الحركات'!$F$6:$F$505,'الحركات'!$C$6:$C$505,A53,'الحركات'!$E$6:$E$505,"منصرف"))</f>
        <v/>
      </c>
      <c r="I53" s="11">
        <f>IF(A53="","",D53+G53-H53)</f>
        <v/>
      </c>
      <c r="J53" s="12">
        <f>IF(A53="","",IF(D53+G53=0,0,(D53*E53+SUMIFS('الحركات'!$H$6:$H$505,'الحركات'!$C$6:$C$505,A53,'الحركات'!$E$6:$E$505,"وارد"))/(D53+G53)))</f>
        <v/>
      </c>
      <c r="K53" s="12">
        <f>IF(A53="","",ROUND(I53*J53,2))</f>
        <v/>
      </c>
      <c r="L53" s="13">
        <f>IF(A53="","",IF(I53&lt;0,"رصيد سالب: راجع الحركات",IF(I53&lt;=F53,"أعد الطلب","متوفر")))</f>
        <v/>
      </c>
    </row>
    <row r="54">
      <c r="A54" s="8" t="n"/>
      <c r="B54" s="8" t="n"/>
      <c r="C54" s="8" t="n"/>
      <c r="D54" s="9" t="n"/>
      <c r="E54" s="10" t="n"/>
      <c r="F54" s="9" t="n"/>
      <c r="G54" s="11">
        <f>IF(A54="","",SUMIFS('الحركات'!$F$6:$F$505,'الحركات'!$C$6:$C$505,A54,'الحركات'!$E$6:$E$505,"وارد"))</f>
        <v/>
      </c>
      <c r="H54" s="11">
        <f>IF(A54="","",SUMIFS('الحركات'!$F$6:$F$505,'الحركات'!$C$6:$C$505,A54,'الحركات'!$E$6:$E$505,"منصرف"))</f>
        <v/>
      </c>
      <c r="I54" s="11">
        <f>IF(A54="","",D54+G54-H54)</f>
        <v/>
      </c>
      <c r="J54" s="12">
        <f>IF(A54="","",IF(D54+G54=0,0,(D54*E54+SUMIFS('الحركات'!$H$6:$H$505,'الحركات'!$C$6:$C$505,A54,'الحركات'!$E$6:$E$505,"وارد"))/(D54+G54)))</f>
        <v/>
      </c>
      <c r="K54" s="12">
        <f>IF(A54="","",ROUND(I54*J54,2))</f>
        <v/>
      </c>
      <c r="L54" s="13">
        <f>IF(A54="","",IF(I54&lt;0,"رصيد سالب: راجع الحركات",IF(I54&lt;=F54,"أعد الطلب","متوفر")))</f>
        <v/>
      </c>
    </row>
    <row r="55">
      <c r="A55" s="8" t="n"/>
      <c r="B55" s="8" t="n"/>
      <c r="C55" s="8" t="n"/>
      <c r="D55" s="9" t="n"/>
      <c r="E55" s="10" t="n"/>
      <c r="F55" s="9" t="n"/>
      <c r="G55" s="11">
        <f>IF(A55="","",SUMIFS('الحركات'!$F$6:$F$505,'الحركات'!$C$6:$C$505,A55,'الحركات'!$E$6:$E$505,"وارد"))</f>
        <v/>
      </c>
      <c r="H55" s="11">
        <f>IF(A55="","",SUMIFS('الحركات'!$F$6:$F$505,'الحركات'!$C$6:$C$505,A55,'الحركات'!$E$6:$E$505,"منصرف"))</f>
        <v/>
      </c>
      <c r="I55" s="11">
        <f>IF(A55="","",D55+G55-H55)</f>
        <v/>
      </c>
      <c r="J55" s="12">
        <f>IF(A55="","",IF(D55+G55=0,0,(D55*E55+SUMIFS('الحركات'!$H$6:$H$505,'الحركات'!$C$6:$C$505,A55,'الحركات'!$E$6:$E$505,"وارد"))/(D55+G55)))</f>
        <v/>
      </c>
      <c r="K55" s="12">
        <f>IF(A55="","",ROUND(I55*J55,2))</f>
        <v/>
      </c>
      <c r="L55" s="13">
        <f>IF(A55="","",IF(I55&lt;0,"رصيد سالب: راجع الحركات",IF(I55&lt;=F55,"أعد الطلب","متوفر")))</f>
        <v/>
      </c>
    </row>
    <row r="56">
      <c r="A56" s="8" t="n"/>
      <c r="B56" s="8" t="n"/>
      <c r="C56" s="8" t="n"/>
      <c r="D56" s="9" t="n"/>
      <c r="E56" s="10" t="n"/>
      <c r="F56" s="9" t="n"/>
      <c r="G56" s="11">
        <f>IF(A56="","",SUMIFS('الحركات'!$F$6:$F$505,'الحركات'!$C$6:$C$505,A56,'الحركات'!$E$6:$E$505,"وارد"))</f>
        <v/>
      </c>
      <c r="H56" s="11">
        <f>IF(A56="","",SUMIFS('الحركات'!$F$6:$F$505,'الحركات'!$C$6:$C$505,A56,'الحركات'!$E$6:$E$505,"منصرف"))</f>
        <v/>
      </c>
      <c r="I56" s="11">
        <f>IF(A56="","",D56+G56-H56)</f>
        <v/>
      </c>
      <c r="J56" s="12">
        <f>IF(A56="","",IF(D56+G56=0,0,(D56*E56+SUMIFS('الحركات'!$H$6:$H$505,'الحركات'!$C$6:$C$505,A56,'الحركات'!$E$6:$E$505,"وارد"))/(D56+G56)))</f>
        <v/>
      </c>
      <c r="K56" s="12">
        <f>IF(A56="","",ROUND(I56*J56,2))</f>
        <v/>
      </c>
      <c r="L56" s="13">
        <f>IF(A56="","",IF(I56&lt;0,"رصيد سالب: راجع الحركات",IF(I56&lt;=F56,"أعد الطلب","متوفر")))</f>
        <v/>
      </c>
    </row>
    <row r="57">
      <c r="A57" s="8" t="n"/>
      <c r="B57" s="8" t="n"/>
      <c r="C57" s="8" t="n"/>
      <c r="D57" s="9" t="n"/>
      <c r="E57" s="10" t="n"/>
      <c r="F57" s="9" t="n"/>
      <c r="G57" s="11">
        <f>IF(A57="","",SUMIFS('الحركات'!$F$6:$F$505,'الحركات'!$C$6:$C$505,A57,'الحركات'!$E$6:$E$505,"وارد"))</f>
        <v/>
      </c>
      <c r="H57" s="11">
        <f>IF(A57="","",SUMIFS('الحركات'!$F$6:$F$505,'الحركات'!$C$6:$C$505,A57,'الحركات'!$E$6:$E$505,"منصرف"))</f>
        <v/>
      </c>
      <c r="I57" s="11">
        <f>IF(A57="","",D57+G57-H57)</f>
        <v/>
      </c>
      <c r="J57" s="12">
        <f>IF(A57="","",IF(D57+G57=0,0,(D57*E57+SUMIFS('الحركات'!$H$6:$H$505,'الحركات'!$C$6:$C$505,A57,'الحركات'!$E$6:$E$505,"وارد"))/(D57+G57)))</f>
        <v/>
      </c>
      <c r="K57" s="12">
        <f>IF(A57="","",ROUND(I57*J57,2))</f>
        <v/>
      </c>
      <c r="L57" s="13">
        <f>IF(A57="","",IF(I57&lt;0,"رصيد سالب: راجع الحركات",IF(I57&lt;=F57,"أعد الطلب","متوفر")))</f>
        <v/>
      </c>
    </row>
    <row r="58">
      <c r="A58" s="8" t="n"/>
      <c r="B58" s="8" t="n"/>
      <c r="C58" s="8" t="n"/>
      <c r="D58" s="9" t="n"/>
      <c r="E58" s="10" t="n"/>
      <c r="F58" s="9" t="n"/>
      <c r="G58" s="11">
        <f>IF(A58="","",SUMIFS('الحركات'!$F$6:$F$505,'الحركات'!$C$6:$C$505,A58,'الحركات'!$E$6:$E$505,"وارد"))</f>
        <v/>
      </c>
      <c r="H58" s="11">
        <f>IF(A58="","",SUMIFS('الحركات'!$F$6:$F$505,'الحركات'!$C$6:$C$505,A58,'الحركات'!$E$6:$E$505,"منصرف"))</f>
        <v/>
      </c>
      <c r="I58" s="11">
        <f>IF(A58="","",D58+G58-H58)</f>
        <v/>
      </c>
      <c r="J58" s="12">
        <f>IF(A58="","",IF(D58+G58=0,0,(D58*E58+SUMIFS('الحركات'!$H$6:$H$505,'الحركات'!$C$6:$C$505,A58,'الحركات'!$E$6:$E$505,"وارد"))/(D58+G58)))</f>
        <v/>
      </c>
      <c r="K58" s="12">
        <f>IF(A58="","",ROUND(I58*J58,2))</f>
        <v/>
      </c>
      <c r="L58" s="13">
        <f>IF(A58="","",IF(I58&lt;0,"رصيد سالب: راجع الحركات",IF(I58&lt;=F58,"أعد الطلب","متوفر")))</f>
        <v/>
      </c>
    </row>
    <row r="59">
      <c r="A59" s="8" t="n"/>
      <c r="B59" s="8" t="n"/>
      <c r="C59" s="8" t="n"/>
      <c r="D59" s="9" t="n"/>
      <c r="E59" s="10" t="n"/>
      <c r="F59" s="9" t="n"/>
      <c r="G59" s="11">
        <f>IF(A59="","",SUMIFS('الحركات'!$F$6:$F$505,'الحركات'!$C$6:$C$505,A59,'الحركات'!$E$6:$E$505,"وارد"))</f>
        <v/>
      </c>
      <c r="H59" s="11">
        <f>IF(A59="","",SUMIFS('الحركات'!$F$6:$F$505,'الحركات'!$C$6:$C$505,A59,'الحركات'!$E$6:$E$505,"منصرف"))</f>
        <v/>
      </c>
      <c r="I59" s="11">
        <f>IF(A59="","",D59+G59-H59)</f>
        <v/>
      </c>
      <c r="J59" s="12">
        <f>IF(A59="","",IF(D59+G59=0,0,(D59*E59+SUMIFS('الحركات'!$H$6:$H$505,'الحركات'!$C$6:$C$505,A59,'الحركات'!$E$6:$E$505,"وارد"))/(D59+G59)))</f>
        <v/>
      </c>
      <c r="K59" s="12">
        <f>IF(A59="","",ROUND(I59*J59,2))</f>
        <v/>
      </c>
      <c r="L59" s="13">
        <f>IF(A59="","",IF(I59&lt;0,"رصيد سالب: راجع الحركات",IF(I59&lt;=F59,"أعد الطلب","متوفر")))</f>
        <v/>
      </c>
    </row>
    <row r="60">
      <c r="A60" s="8" t="n"/>
      <c r="B60" s="8" t="n"/>
      <c r="C60" s="8" t="n"/>
      <c r="D60" s="9" t="n"/>
      <c r="E60" s="10" t="n"/>
      <c r="F60" s="9" t="n"/>
      <c r="G60" s="11">
        <f>IF(A60="","",SUMIFS('الحركات'!$F$6:$F$505,'الحركات'!$C$6:$C$505,A60,'الحركات'!$E$6:$E$505,"وارد"))</f>
        <v/>
      </c>
      <c r="H60" s="11">
        <f>IF(A60="","",SUMIFS('الحركات'!$F$6:$F$505,'الحركات'!$C$6:$C$505,A60,'الحركات'!$E$6:$E$505,"منصرف"))</f>
        <v/>
      </c>
      <c r="I60" s="11">
        <f>IF(A60="","",D60+G60-H60)</f>
        <v/>
      </c>
      <c r="J60" s="12">
        <f>IF(A60="","",IF(D60+G60=0,0,(D60*E60+SUMIFS('الحركات'!$H$6:$H$505,'الحركات'!$C$6:$C$505,A60,'الحركات'!$E$6:$E$505,"وارد"))/(D60+G60)))</f>
        <v/>
      </c>
      <c r="K60" s="12">
        <f>IF(A60="","",ROUND(I60*J60,2))</f>
        <v/>
      </c>
      <c r="L60" s="13">
        <f>IF(A60="","",IF(I60&lt;0,"رصيد سالب: راجع الحركات",IF(I60&lt;=F60,"أعد الطلب","متوفر")))</f>
        <v/>
      </c>
    </row>
    <row r="61">
      <c r="A61" s="8" t="n"/>
      <c r="B61" s="8" t="n"/>
      <c r="C61" s="8" t="n"/>
      <c r="D61" s="9" t="n"/>
      <c r="E61" s="10" t="n"/>
      <c r="F61" s="9" t="n"/>
      <c r="G61" s="11">
        <f>IF(A61="","",SUMIFS('الحركات'!$F$6:$F$505,'الحركات'!$C$6:$C$505,A61,'الحركات'!$E$6:$E$505,"وارد"))</f>
        <v/>
      </c>
      <c r="H61" s="11">
        <f>IF(A61="","",SUMIFS('الحركات'!$F$6:$F$505,'الحركات'!$C$6:$C$505,A61,'الحركات'!$E$6:$E$505,"منصرف"))</f>
        <v/>
      </c>
      <c r="I61" s="11">
        <f>IF(A61="","",D61+G61-H61)</f>
        <v/>
      </c>
      <c r="J61" s="12">
        <f>IF(A61="","",IF(D61+G61=0,0,(D61*E61+SUMIFS('الحركات'!$H$6:$H$505,'الحركات'!$C$6:$C$505,A61,'الحركات'!$E$6:$E$505,"وارد"))/(D61+G61)))</f>
        <v/>
      </c>
      <c r="K61" s="12">
        <f>IF(A61="","",ROUND(I61*J61,2))</f>
        <v/>
      </c>
      <c r="L61" s="13">
        <f>IF(A61="","",IF(I61&lt;0,"رصيد سالب: راجع الحركات",IF(I61&lt;=F61,"أعد الطلب","متوفر")))</f>
        <v/>
      </c>
    </row>
    <row r="62">
      <c r="A62" s="8" t="n"/>
      <c r="B62" s="8" t="n"/>
      <c r="C62" s="8" t="n"/>
      <c r="D62" s="9" t="n"/>
      <c r="E62" s="10" t="n"/>
      <c r="F62" s="9" t="n"/>
      <c r="G62" s="11">
        <f>IF(A62="","",SUMIFS('الحركات'!$F$6:$F$505,'الحركات'!$C$6:$C$505,A62,'الحركات'!$E$6:$E$505,"وارد"))</f>
        <v/>
      </c>
      <c r="H62" s="11">
        <f>IF(A62="","",SUMIFS('الحركات'!$F$6:$F$505,'الحركات'!$C$6:$C$505,A62,'الحركات'!$E$6:$E$505,"منصرف"))</f>
        <v/>
      </c>
      <c r="I62" s="11">
        <f>IF(A62="","",D62+G62-H62)</f>
        <v/>
      </c>
      <c r="J62" s="12">
        <f>IF(A62="","",IF(D62+G62=0,0,(D62*E62+SUMIFS('الحركات'!$H$6:$H$505,'الحركات'!$C$6:$C$505,A62,'الحركات'!$E$6:$E$505,"وارد"))/(D62+G62)))</f>
        <v/>
      </c>
      <c r="K62" s="12">
        <f>IF(A62="","",ROUND(I62*J62,2))</f>
        <v/>
      </c>
      <c r="L62" s="13">
        <f>IF(A62="","",IF(I62&lt;0,"رصيد سالب: راجع الحركات",IF(I62&lt;=F62,"أعد الطلب","متوفر")))</f>
        <v/>
      </c>
    </row>
    <row r="63">
      <c r="A63" s="8" t="n"/>
      <c r="B63" s="8" t="n"/>
      <c r="C63" s="8" t="n"/>
      <c r="D63" s="9" t="n"/>
      <c r="E63" s="10" t="n"/>
      <c r="F63" s="9" t="n"/>
      <c r="G63" s="11">
        <f>IF(A63="","",SUMIFS('الحركات'!$F$6:$F$505,'الحركات'!$C$6:$C$505,A63,'الحركات'!$E$6:$E$505,"وارد"))</f>
        <v/>
      </c>
      <c r="H63" s="11">
        <f>IF(A63="","",SUMIFS('الحركات'!$F$6:$F$505,'الحركات'!$C$6:$C$505,A63,'الحركات'!$E$6:$E$505,"منصرف"))</f>
        <v/>
      </c>
      <c r="I63" s="11">
        <f>IF(A63="","",D63+G63-H63)</f>
        <v/>
      </c>
      <c r="J63" s="12">
        <f>IF(A63="","",IF(D63+G63=0,0,(D63*E63+SUMIFS('الحركات'!$H$6:$H$505,'الحركات'!$C$6:$C$505,A63,'الحركات'!$E$6:$E$505,"وارد"))/(D63+G63)))</f>
        <v/>
      </c>
      <c r="K63" s="12">
        <f>IF(A63="","",ROUND(I63*J63,2))</f>
        <v/>
      </c>
      <c r="L63" s="13">
        <f>IF(A63="","",IF(I63&lt;0,"رصيد سالب: راجع الحركات",IF(I63&lt;=F63,"أعد الطلب","متوفر")))</f>
        <v/>
      </c>
    </row>
    <row r="64">
      <c r="A64" s="8" t="n"/>
      <c r="B64" s="8" t="n"/>
      <c r="C64" s="8" t="n"/>
      <c r="D64" s="9" t="n"/>
      <c r="E64" s="10" t="n"/>
      <c r="F64" s="9" t="n"/>
      <c r="G64" s="11">
        <f>IF(A64="","",SUMIFS('الحركات'!$F$6:$F$505,'الحركات'!$C$6:$C$505,A64,'الحركات'!$E$6:$E$505,"وارد"))</f>
        <v/>
      </c>
      <c r="H64" s="11">
        <f>IF(A64="","",SUMIFS('الحركات'!$F$6:$F$505,'الحركات'!$C$6:$C$505,A64,'الحركات'!$E$6:$E$505,"منصرف"))</f>
        <v/>
      </c>
      <c r="I64" s="11">
        <f>IF(A64="","",D64+G64-H64)</f>
        <v/>
      </c>
      <c r="J64" s="12">
        <f>IF(A64="","",IF(D64+G64=0,0,(D64*E64+SUMIFS('الحركات'!$H$6:$H$505,'الحركات'!$C$6:$C$505,A64,'الحركات'!$E$6:$E$505,"وارد"))/(D64+G64)))</f>
        <v/>
      </c>
      <c r="K64" s="12">
        <f>IF(A64="","",ROUND(I64*J64,2))</f>
        <v/>
      </c>
      <c r="L64" s="13">
        <f>IF(A64="","",IF(I64&lt;0,"رصيد سالب: راجع الحركات",IF(I64&lt;=F64,"أعد الطلب","متوفر")))</f>
        <v/>
      </c>
    </row>
    <row r="65">
      <c r="A65" s="8" t="n"/>
      <c r="B65" s="8" t="n"/>
      <c r="C65" s="8" t="n"/>
      <c r="D65" s="9" t="n"/>
      <c r="E65" s="10" t="n"/>
      <c r="F65" s="9" t="n"/>
      <c r="G65" s="11">
        <f>IF(A65="","",SUMIFS('الحركات'!$F$6:$F$505,'الحركات'!$C$6:$C$505,A65,'الحركات'!$E$6:$E$505,"وارد"))</f>
        <v/>
      </c>
      <c r="H65" s="11">
        <f>IF(A65="","",SUMIFS('الحركات'!$F$6:$F$505,'الحركات'!$C$6:$C$505,A65,'الحركات'!$E$6:$E$505,"منصرف"))</f>
        <v/>
      </c>
      <c r="I65" s="11">
        <f>IF(A65="","",D65+G65-H65)</f>
        <v/>
      </c>
      <c r="J65" s="12">
        <f>IF(A65="","",IF(D65+G65=0,0,(D65*E65+SUMIFS('الحركات'!$H$6:$H$505,'الحركات'!$C$6:$C$505,A65,'الحركات'!$E$6:$E$505,"وارد"))/(D65+G65)))</f>
        <v/>
      </c>
      <c r="K65" s="12">
        <f>IF(A65="","",ROUND(I65*J65,2))</f>
        <v/>
      </c>
      <c r="L65" s="13">
        <f>IF(A65="","",IF(I65&lt;0,"رصيد سالب: راجع الحركات",IF(I65&lt;=F65,"أعد الطلب","متوفر")))</f>
        <v/>
      </c>
    </row>
    <row r="66">
      <c r="A66" s="8" t="n"/>
      <c r="B66" s="8" t="n"/>
      <c r="C66" s="8" t="n"/>
      <c r="D66" s="9" t="n"/>
      <c r="E66" s="10" t="n"/>
      <c r="F66" s="9" t="n"/>
      <c r="G66" s="11">
        <f>IF(A66="","",SUMIFS('الحركات'!$F$6:$F$505,'الحركات'!$C$6:$C$505,A66,'الحركات'!$E$6:$E$505,"وارد"))</f>
        <v/>
      </c>
      <c r="H66" s="11">
        <f>IF(A66="","",SUMIFS('الحركات'!$F$6:$F$505,'الحركات'!$C$6:$C$505,A66,'الحركات'!$E$6:$E$505,"منصرف"))</f>
        <v/>
      </c>
      <c r="I66" s="11">
        <f>IF(A66="","",D66+G66-H66)</f>
        <v/>
      </c>
      <c r="J66" s="12">
        <f>IF(A66="","",IF(D66+G66=0,0,(D66*E66+SUMIFS('الحركات'!$H$6:$H$505,'الحركات'!$C$6:$C$505,A66,'الحركات'!$E$6:$E$505,"وارد"))/(D66+G66)))</f>
        <v/>
      </c>
      <c r="K66" s="12">
        <f>IF(A66="","",ROUND(I66*J66,2))</f>
        <v/>
      </c>
      <c r="L66" s="13">
        <f>IF(A66="","",IF(I66&lt;0,"رصيد سالب: راجع الحركات",IF(I66&lt;=F66,"أعد الطلب","متوفر")))</f>
        <v/>
      </c>
    </row>
    <row r="67">
      <c r="A67" s="8" t="n"/>
      <c r="B67" s="8" t="n"/>
      <c r="C67" s="8" t="n"/>
      <c r="D67" s="9" t="n"/>
      <c r="E67" s="10" t="n"/>
      <c r="F67" s="9" t="n"/>
      <c r="G67" s="11">
        <f>IF(A67="","",SUMIFS('الحركات'!$F$6:$F$505,'الحركات'!$C$6:$C$505,A67,'الحركات'!$E$6:$E$505,"وارد"))</f>
        <v/>
      </c>
      <c r="H67" s="11">
        <f>IF(A67="","",SUMIFS('الحركات'!$F$6:$F$505,'الحركات'!$C$6:$C$505,A67,'الحركات'!$E$6:$E$505,"منصرف"))</f>
        <v/>
      </c>
      <c r="I67" s="11">
        <f>IF(A67="","",D67+G67-H67)</f>
        <v/>
      </c>
      <c r="J67" s="12">
        <f>IF(A67="","",IF(D67+G67=0,0,(D67*E67+SUMIFS('الحركات'!$H$6:$H$505,'الحركات'!$C$6:$C$505,A67,'الحركات'!$E$6:$E$505,"وارد"))/(D67+G67)))</f>
        <v/>
      </c>
      <c r="K67" s="12">
        <f>IF(A67="","",ROUND(I67*J67,2))</f>
        <v/>
      </c>
      <c r="L67" s="13">
        <f>IF(A67="","",IF(I67&lt;0,"رصيد سالب: راجع الحركات",IF(I67&lt;=F67,"أعد الطلب","متوفر")))</f>
        <v/>
      </c>
    </row>
    <row r="68">
      <c r="A68" s="8" t="n"/>
      <c r="B68" s="8" t="n"/>
      <c r="C68" s="8" t="n"/>
      <c r="D68" s="9" t="n"/>
      <c r="E68" s="10" t="n"/>
      <c r="F68" s="9" t="n"/>
      <c r="G68" s="11">
        <f>IF(A68="","",SUMIFS('الحركات'!$F$6:$F$505,'الحركات'!$C$6:$C$505,A68,'الحركات'!$E$6:$E$505,"وارد"))</f>
        <v/>
      </c>
      <c r="H68" s="11">
        <f>IF(A68="","",SUMIFS('الحركات'!$F$6:$F$505,'الحركات'!$C$6:$C$505,A68,'الحركات'!$E$6:$E$505,"منصرف"))</f>
        <v/>
      </c>
      <c r="I68" s="11">
        <f>IF(A68="","",D68+G68-H68)</f>
        <v/>
      </c>
      <c r="J68" s="12">
        <f>IF(A68="","",IF(D68+G68=0,0,(D68*E68+SUMIFS('الحركات'!$H$6:$H$505,'الحركات'!$C$6:$C$505,A68,'الحركات'!$E$6:$E$505,"وارد"))/(D68+G68)))</f>
        <v/>
      </c>
      <c r="K68" s="12">
        <f>IF(A68="","",ROUND(I68*J68,2))</f>
        <v/>
      </c>
      <c r="L68" s="13">
        <f>IF(A68="","",IF(I68&lt;0,"رصيد سالب: راجع الحركات",IF(I68&lt;=F68,"أعد الطلب","متوفر")))</f>
        <v/>
      </c>
    </row>
    <row r="69">
      <c r="A69" s="8" t="n"/>
      <c r="B69" s="8" t="n"/>
      <c r="C69" s="8" t="n"/>
      <c r="D69" s="9" t="n"/>
      <c r="E69" s="10" t="n"/>
      <c r="F69" s="9" t="n"/>
      <c r="G69" s="11">
        <f>IF(A69="","",SUMIFS('الحركات'!$F$6:$F$505,'الحركات'!$C$6:$C$505,A69,'الحركات'!$E$6:$E$505,"وارد"))</f>
        <v/>
      </c>
      <c r="H69" s="11">
        <f>IF(A69="","",SUMIFS('الحركات'!$F$6:$F$505,'الحركات'!$C$6:$C$505,A69,'الحركات'!$E$6:$E$505,"منصرف"))</f>
        <v/>
      </c>
      <c r="I69" s="11">
        <f>IF(A69="","",D69+G69-H69)</f>
        <v/>
      </c>
      <c r="J69" s="12">
        <f>IF(A69="","",IF(D69+G69=0,0,(D69*E69+SUMIFS('الحركات'!$H$6:$H$505,'الحركات'!$C$6:$C$505,A69,'الحركات'!$E$6:$E$505,"وارد"))/(D69+G69)))</f>
        <v/>
      </c>
      <c r="K69" s="12">
        <f>IF(A69="","",ROUND(I69*J69,2))</f>
        <v/>
      </c>
      <c r="L69" s="13">
        <f>IF(A69="","",IF(I69&lt;0,"رصيد سالب: راجع الحركات",IF(I69&lt;=F69,"أعد الطلب","متوفر")))</f>
        <v/>
      </c>
    </row>
    <row r="70">
      <c r="A70" s="8" t="n"/>
      <c r="B70" s="8" t="n"/>
      <c r="C70" s="8" t="n"/>
      <c r="D70" s="9" t="n"/>
      <c r="E70" s="10" t="n"/>
      <c r="F70" s="9" t="n"/>
      <c r="G70" s="11">
        <f>IF(A70="","",SUMIFS('الحركات'!$F$6:$F$505,'الحركات'!$C$6:$C$505,A70,'الحركات'!$E$6:$E$505,"وارد"))</f>
        <v/>
      </c>
      <c r="H70" s="11">
        <f>IF(A70="","",SUMIFS('الحركات'!$F$6:$F$505,'الحركات'!$C$6:$C$505,A70,'الحركات'!$E$6:$E$505,"منصرف"))</f>
        <v/>
      </c>
      <c r="I70" s="11">
        <f>IF(A70="","",D70+G70-H70)</f>
        <v/>
      </c>
      <c r="J70" s="12">
        <f>IF(A70="","",IF(D70+G70=0,0,(D70*E70+SUMIFS('الحركات'!$H$6:$H$505,'الحركات'!$C$6:$C$505,A70,'الحركات'!$E$6:$E$505,"وارد"))/(D70+G70)))</f>
        <v/>
      </c>
      <c r="K70" s="12">
        <f>IF(A70="","",ROUND(I70*J70,2))</f>
        <v/>
      </c>
      <c r="L70" s="13">
        <f>IF(A70="","",IF(I70&lt;0,"رصيد سالب: راجع الحركات",IF(I70&lt;=F70,"أعد الطلب","متوفر")))</f>
        <v/>
      </c>
    </row>
    <row r="71">
      <c r="A71" s="8" t="n"/>
      <c r="B71" s="8" t="n"/>
      <c r="C71" s="8" t="n"/>
      <c r="D71" s="9" t="n"/>
      <c r="E71" s="10" t="n"/>
      <c r="F71" s="9" t="n"/>
      <c r="G71" s="11">
        <f>IF(A71="","",SUMIFS('الحركات'!$F$6:$F$505,'الحركات'!$C$6:$C$505,A71,'الحركات'!$E$6:$E$505,"وارد"))</f>
        <v/>
      </c>
      <c r="H71" s="11">
        <f>IF(A71="","",SUMIFS('الحركات'!$F$6:$F$505,'الحركات'!$C$6:$C$505,A71,'الحركات'!$E$6:$E$505,"منصرف"))</f>
        <v/>
      </c>
      <c r="I71" s="11">
        <f>IF(A71="","",D71+G71-H71)</f>
        <v/>
      </c>
      <c r="J71" s="12">
        <f>IF(A71="","",IF(D71+G71=0,0,(D71*E71+SUMIFS('الحركات'!$H$6:$H$505,'الحركات'!$C$6:$C$505,A71,'الحركات'!$E$6:$E$505,"وارد"))/(D71+G71)))</f>
        <v/>
      </c>
      <c r="K71" s="12">
        <f>IF(A71="","",ROUND(I71*J71,2))</f>
        <v/>
      </c>
      <c r="L71" s="13">
        <f>IF(A71="","",IF(I71&lt;0,"رصيد سالب: راجع الحركات",IF(I71&lt;=F71,"أعد الطلب","متوفر")))</f>
        <v/>
      </c>
    </row>
    <row r="72">
      <c r="A72" s="8" t="n"/>
      <c r="B72" s="8" t="n"/>
      <c r="C72" s="8" t="n"/>
      <c r="D72" s="9" t="n"/>
      <c r="E72" s="10" t="n"/>
      <c r="F72" s="9" t="n"/>
      <c r="G72" s="11">
        <f>IF(A72="","",SUMIFS('الحركات'!$F$6:$F$505,'الحركات'!$C$6:$C$505,A72,'الحركات'!$E$6:$E$505,"وارد"))</f>
        <v/>
      </c>
      <c r="H72" s="11">
        <f>IF(A72="","",SUMIFS('الحركات'!$F$6:$F$505,'الحركات'!$C$6:$C$505,A72,'الحركات'!$E$6:$E$505,"منصرف"))</f>
        <v/>
      </c>
      <c r="I72" s="11">
        <f>IF(A72="","",D72+G72-H72)</f>
        <v/>
      </c>
      <c r="J72" s="12">
        <f>IF(A72="","",IF(D72+G72=0,0,(D72*E72+SUMIFS('الحركات'!$H$6:$H$505,'الحركات'!$C$6:$C$505,A72,'الحركات'!$E$6:$E$505,"وارد"))/(D72+G72)))</f>
        <v/>
      </c>
      <c r="K72" s="12">
        <f>IF(A72="","",ROUND(I72*J72,2))</f>
        <v/>
      </c>
      <c r="L72" s="13">
        <f>IF(A72="","",IF(I72&lt;0,"رصيد سالب: راجع الحركات",IF(I72&lt;=F72,"أعد الطلب","متوفر")))</f>
        <v/>
      </c>
    </row>
    <row r="73">
      <c r="A73" s="8" t="n"/>
      <c r="B73" s="8" t="n"/>
      <c r="C73" s="8" t="n"/>
      <c r="D73" s="9" t="n"/>
      <c r="E73" s="10" t="n"/>
      <c r="F73" s="9" t="n"/>
      <c r="G73" s="11">
        <f>IF(A73="","",SUMIFS('الحركات'!$F$6:$F$505,'الحركات'!$C$6:$C$505,A73,'الحركات'!$E$6:$E$505,"وارد"))</f>
        <v/>
      </c>
      <c r="H73" s="11">
        <f>IF(A73="","",SUMIFS('الحركات'!$F$6:$F$505,'الحركات'!$C$6:$C$505,A73,'الحركات'!$E$6:$E$505,"منصرف"))</f>
        <v/>
      </c>
      <c r="I73" s="11">
        <f>IF(A73="","",D73+G73-H73)</f>
        <v/>
      </c>
      <c r="J73" s="12">
        <f>IF(A73="","",IF(D73+G73=0,0,(D73*E73+SUMIFS('الحركات'!$H$6:$H$505,'الحركات'!$C$6:$C$505,A73,'الحركات'!$E$6:$E$505,"وارد"))/(D73+G73)))</f>
        <v/>
      </c>
      <c r="K73" s="12">
        <f>IF(A73="","",ROUND(I73*J73,2))</f>
        <v/>
      </c>
      <c r="L73" s="13">
        <f>IF(A73="","",IF(I73&lt;0,"رصيد سالب: راجع الحركات",IF(I73&lt;=F73,"أعد الطلب","متوفر")))</f>
        <v/>
      </c>
    </row>
    <row r="74">
      <c r="A74" s="8" t="n"/>
      <c r="B74" s="8" t="n"/>
      <c r="C74" s="8" t="n"/>
      <c r="D74" s="9" t="n"/>
      <c r="E74" s="10" t="n"/>
      <c r="F74" s="9" t="n"/>
      <c r="G74" s="11">
        <f>IF(A74="","",SUMIFS('الحركات'!$F$6:$F$505,'الحركات'!$C$6:$C$505,A74,'الحركات'!$E$6:$E$505,"وارد"))</f>
        <v/>
      </c>
      <c r="H74" s="11">
        <f>IF(A74="","",SUMIFS('الحركات'!$F$6:$F$505,'الحركات'!$C$6:$C$505,A74,'الحركات'!$E$6:$E$505,"منصرف"))</f>
        <v/>
      </c>
      <c r="I74" s="11">
        <f>IF(A74="","",D74+G74-H74)</f>
        <v/>
      </c>
      <c r="J74" s="12">
        <f>IF(A74="","",IF(D74+G74=0,0,(D74*E74+SUMIFS('الحركات'!$H$6:$H$505,'الحركات'!$C$6:$C$505,A74,'الحركات'!$E$6:$E$505,"وارد"))/(D74+G74)))</f>
        <v/>
      </c>
      <c r="K74" s="12">
        <f>IF(A74="","",ROUND(I74*J74,2))</f>
        <v/>
      </c>
      <c r="L74" s="13">
        <f>IF(A74="","",IF(I74&lt;0,"رصيد سالب: راجع الحركات",IF(I74&lt;=F74,"أعد الطلب","متوفر")))</f>
        <v/>
      </c>
    </row>
    <row r="75">
      <c r="A75" s="8" t="n"/>
      <c r="B75" s="8" t="n"/>
      <c r="C75" s="8" t="n"/>
      <c r="D75" s="9" t="n"/>
      <c r="E75" s="10" t="n"/>
      <c r="F75" s="9" t="n"/>
      <c r="G75" s="11">
        <f>IF(A75="","",SUMIFS('الحركات'!$F$6:$F$505,'الحركات'!$C$6:$C$505,A75,'الحركات'!$E$6:$E$505,"وارد"))</f>
        <v/>
      </c>
      <c r="H75" s="11">
        <f>IF(A75="","",SUMIFS('الحركات'!$F$6:$F$505,'الحركات'!$C$6:$C$505,A75,'الحركات'!$E$6:$E$505,"منصرف"))</f>
        <v/>
      </c>
      <c r="I75" s="11">
        <f>IF(A75="","",D75+G75-H75)</f>
        <v/>
      </c>
      <c r="J75" s="12">
        <f>IF(A75="","",IF(D75+G75=0,0,(D75*E75+SUMIFS('الحركات'!$H$6:$H$505,'الحركات'!$C$6:$C$505,A75,'الحركات'!$E$6:$E$505,"وارد"))/(D75+G75)))</f>
        <v/>
      </c>
      <c r="K75" s="12">
        <f>IF(A75="","",ROUND(I75*J75,2))</f>
        <v/>
      </c>
      <c r="L75" s="13">
        <f>IF(A75="","",IF(I75&lt;0,"رصيد سالب: راجع الحركات",IF(I75&lt;=F75,"أعد الطلب","متوفر")))</f>
        <v/>
      </c>
    </row>
    <row r="76">
      <c r="A76" s="8" t="n"/>
      <c r="B76" s="8" t="n"/>
      <c r="C76" s="8" t="n"/>
      <c r="D76" s="9" t="n"/>
      <c r="E76" s="10" t="n"/>
      <c r="F76" s="9" t="n"/>
      <c r="G76" s="11">
        <f>IF(A76="","",SUMIFS('الحركات'!$F$6:$F$505,'الحركات'!$C$6:$C$505,A76,'الحركات'!$E$6:$E$505,"وارد"))</f>
        <v/>
      </c>
      <c r="H76" s="11">
        <f>IF(A76="","",SUMIFS('الحركات'!$F$6:$F$505,'الحركات'!$C$6:$C$505,A76,'الحركات'!$E$6:$E$505,"منصرف"))</f>
        <v/>
      </c>
      <c r="I76" s="11">
        <f>IF(A76="","",D76+G76-H76)</f>
        <v/>
      </c>
      <c r="J76" s="12">
        <f>IF(A76="","",IF(D76+G76=0,0,(D76*E76+SUMIFS('الحركات'!$H$6:$H$505,'الحركات'!$C$6:$C$505,A76,'الحركات'!$E$6:$E$505,"وارد"))/(D76+G76)))</f>
        <v/>
      </c>
      <c r="K76" s="12">
        <f>IF(A76="","",ROUND(I76*J76,2))</f>
        <v/>
      </c>
      <c r="L76" s="13">
        <f>IF(A76="","",IF(I76&lt;0,"رصيد سالب: راجع الحركات",IF(I76&lt;=F76,"أعد الطلب","متوفر")))</f>
        <v/>
      </c>
    </row>
    <row r="77">
      <c r="A77" s="8" t="n"/>
      <c r="B77" s="8" t="n"/>
      <c r="C77" s="8" t="n"/>
      <c r="D77" s="9" t="n"/>
      <c r="E77" s="10" t="n"/>
      <c r="F77" s="9" t="n"/>
      <c r="G77" s="11">
        <f>IF(A77="","",SUMIFS('الحركات'!$F$6:$F$505,'الحركات'!$C$6:$C$505,A77,'الحركات'!$E$6:$E$505,"وارد"))</f>
        <v/>
      </c>
      <c r="H77" s="11">
        <f>IF(A77="","",SUMIFS('الحركات'!$F$6:$F$505,'الحركات'!$C$6:$C$505,A77,'الحركات'!$E$6:$E$505,"منصرف"))</f>
        <v/>
      </c>
      <c r="I77" s="11">
        <f>IF(A77="","",D77+G77-H77)</f>
        <v/>
      </c>
      <c r="J77" s="12">
        <f>IF(A77="","",IF(D77+G77=0,0,(D77*E77+SUMIFS('الحركات'!$H$6:$H$505,'الحركات'!$C$6:$C$505,A77,'الحركات'!$E$6:$E$505,"وارد"))/(D77+G77)))</f>
        <v/>
      </c>
      <c r="K77" s="12">
        <f>IF(A77="","",ROUND(I77*J77,2))</f>
        <v/>
      </c>
      <c r="L77" s="13">
        <f>IF(A77="","",IF(I77&lt;0,"رصيد سالب: راجع الحركات",IF(I77&lt;=F77,"أعد الطلب","متوفر")))</f>
        <v/>
      </c>
    </row>
    <row r="78">
      <c r="A78" s="8" t="n"/>
      <c r="B78" s="8" t="n"/>
      <c r="C78" s="8" t="n"/>
      <c r="D78" s="9" t="n"/>
      <c r="E78" s="10" t="n"/>
      <c r="F78" s="9" t="n"/>
      <c r="G78" s="11">
        <f>IF(A78="","",SUMIFS('الحركات'!$F$6:$F$505,'الحركات'!$C$6:$C$505,A78,'الحركات'!$E$6:$E$505,"وارد"))</f>
        <v/>
      </c>
      <c r="H78" s="11">
        <f>IF(A78="","",SUMIFS('الحركات'!$F$6:$F$505,'الحركات'!$C$6:$C$505,A78,'الحركات'!$E$6:$E$505,"منصرف"))</f>
        <v/>
      </c>
      <c r="I78" s="11">
        <f>IF(A78="","",D78+G78-H78)</f>
        <v/>
      </c>
      <c r="J78" s="12">
        <f>IF(A78="","",IF(D78+G78=0,0,(D78*E78+SUMIFS('الحركات'!$H$6:$H$505,'الحركات'!$C$6:$C$505,A78,'الحركات'!$E$6:$E$505,"وارد"))/(D78+G78)))</f>
        <v/>
      </c>
      <c r="K78" s="12">
        <f>IF(A78="","",ROUND(I78*J78,2))</f>
        <v/>
      </c>
      <c r="L78" s="13">
        <f>IF(A78="","",IF(I78&lt;0,"رصيد سالب: راجع الحركات",IF(I78&lt;=F78,"أعد الطلب","متوفر")))</f>
        <v/>
      </c>
    </row>
    <row r="79">
      <c r="A79" s="8" t="n"/>
      <c r="B79" s="8" t="n"/>
      <c r="C79" s="8" t="n"/>
      <c r="D79" s="9" t="n"/>
      <c r="E79" s="10" t="n"/>
      <c r="F79" s="9" t="n"/>
      <c r="G79" s="11">
        <f>IF(A79="","",SUMIFS('الحركات'!$F$6:$F$505,'الحركات'!$C$6:$C$505,A79,'الحركات'!$E$6:$E$505,"وارد"))</f>
        <v/>
      </c>
      <c r="H79" s="11">
        <f>IF(A79="","",SUMIFS('الحركات'!$F$6:$F$505,'الحركات'!$C$6:$C$505,A79,'الحركات'!$E$6:$E$505,"منصرف"))</f>
        <v/>
      </c>
      <c r="I79" s="11">
        <f>IF(A79="","",D79+G79-H79)</f>
        <v/>
      </c>
      <c r="J79" s="12">
        <f>IF(A79="","",IF(D79+G79=0,0,(D79*E79+SUMIFS('الحركات'!$H$6:$H$505,'الحركات'!$C$6:$C$505,A79,'الحركات'!$E$6:$E$505,"وارد"))/(D79+G79)))</f>
        <v/>
      </c>
      <c r="K79" s="12">
        <f>IF(A79="","",ROUND(I79*J79,2))</f>
        <v/>
      </c>
      <c r="L79" s="13">
        <f>IF(A79="","",IF(I79&lt;0,"رصيد سالب: راجع الحركات",IF(I79&lt;=F79,"أعد الطلب","متوفر")))</f>
        <v/>
      </c>
    </row>
    <row r="80">
      <c r="A80" s="8" t="n"/>
      <c r="B80" s="8" t="n"/>
      <c r="C80" s="8" t="n"/>
      <c r="D80" s="9" t="n"/>
      <c r="E80" s="10" t="n"/>
      <c r="F80" s="9" t="n"/>
      <c r="G80" s="11">
        <f>IF(A80="","",SUMIFS('الحركات'!$F$6:$F$505,'الحركات'!$C$6:$C$505,A80,'الحركات'!$E$6:$E$505,"وارد"))</f>
        <v/>
      </c>
      <c r="H80" s="11">
        <f>IF(A80="","",SUMIFS('الحركات'!$F$6:$F$505,'الحركات'!$C$6:$C$505,A80,'الحركات'!$E$6:$E$505,"منصرف"))</f>
        <v/>
      </c>
      <c r="I80" s="11">
        <f>IF(A80="","",D80+G80-H80)</f>
        <v/>
      </c>
      <c r="J80" s="12">
        <f>IF(A80="","",IF(D80+G80=0,0,(D80*E80+SUMIFS('الحركات'!$H$6:$H$505,'الحركات'!$C$6:$C$505,A80,'الحركات'!$E$6:$E$505,"وارد"))/(D80+G80)))</f>
        <v/>
      </c>
      <c r="K80" s="12">
        <f>IF(A80="","",ROUND(I80*J80,2))</f>
        <v/>
      </c>
      <c r="L80" s="13">
        <f>IF(A80="","",IF(I80&lt;0,"رصيد سالب: راجع الحركات",IF(I80&lt;=F80,"أعد الطلب","متوفر")))</f>
        <v/>
      </c>
    </row>
    <row r="81">
      <c r="A81" s="8" t="n"/>
      <c r="B81" s="8" t="n"/>
      <c r="C81" s="8" t="n"/>
      <c r="D81" s="9" t="n"/>
      <c r="E81" s="10" t="n"/>
      <c r="F81" s="9" t="n"/>
      <c r="G81" s="11">
        <f>IF(A81="","",SUMIFS('الحركات'!$F$6:$F$505,'الحركات'!$C$6:$C$505,A81,'الحركات'!$E$6:$E$505,"وارد"))</f>
        <v/>
      </c>
      <c r="H81" s="11">
        <f>IF(A81="","",SUMIFS('الحركات'!$F$6:$F$505,'الحركات'!$C$6:$C$505,A81,'الحركات'!$E$6:$E$505,"منصرف"))</f>
        <v/>
      </c>
      <c r="I81" s="11">
        <f>IF(A81="","",D81+G81-H81)</f>
        <v/>
      </c>
      <c r="J81" s="12">
        <f>IF(A81="","",IF(D81+G81=0,0,(D81*E81+SUMIFS('الحركات'!$H$6:$H$505,'الحركات'!$C$6:$C$505,A81,'الحركات'!$E$6:$E$505,"وارد"))/(D81+G81)))</f>
        <v/>
      </c>
      <c r="K81" s="12">
        <f>IF(A81="","",ROUND(I81*J81,2))</f>
        <v/>
      </c>
      <c r="L81" s="13">
        <f>IF(A81="","",IF(I81&lt;0,"رصيد سالب: راجع الحركات",IF(I81&lt;=F81,"أعد الطلب","متوفر")))</f>
        <v/>
      </c>
    </row>
    <row r="82">
      <c r="A82" s="8" t="n"/>
      <c r="B82" s="8" t="n"/>
      <c r="C82" s="8" t="n"/>
      <c r="D82" s="9" t="n"/>
      <c r="E82" s="10" t="n"/>
      <c r="F82" s="9" t="n"/>
      <c r="G82" s="11">
        <f>IF(A82="","",SUMIFS('الحركات'!$F$6:$F$505,'الحركات'!$C$6:$C$505,A82,'الحركات'!$E$6:$E$505,"وارد"))</f>
        <v/>
      </c>
      <c r="H82" s="11">
        <f>IF(A82="","",SUMIFS('الحركات'!$F$6:$F$505,'الحركات'!$C$6:$C$505,A82,'الحركات'!$E$6:$E$505,"منصرف"))</f>
        <v/>
      </c>
      <c r="I82" s="11">
        <f>IF(A82="","",D82+G82-H82)</f>
        <v/>
      </c>
      <c r="J82" s="12">
        <f>IF(A82="","",IF(D82+G82=0,0,(D82*E82+SUMIFS('الحركات'!$H$6:$H$505,'الحركات'!$C$6:$C$505,A82,'الحركات'!$E$6:$E$505,"وارد"))/(D82+G82)))</f>
        <v/>
      </c>
      <c r="K82" s="12">
        <f>IF(A82="","",ROUND(I82*J82,2))</f>
        <v/>
      </c>
      <c r="L82" s="13">
        <f>IF(A82="","",IF(I82&lt;0,"رصيد سالب: راجع الحركات",IF(I82&lt;=F82,"أعد الطلب","متوفر")))</f>
        <v/>
      </c>
    </row>
    <row r="83">
      <c r="A83" s="8" t="n"/>
      <c r="B83" s="8" t="n"/>
      <c r="C83" s="8" t="n"/>
      <c r="D83" s="9" t="n"/>
      <c r="E83" s="10" t="n"/>
      <c r="F83" s="9" t="n"/>
      <c r="G83" s="11">
        <f>IF(A83="","",SUMIFS('الحركات'!$F$6:$F$505,'الحركات'!$C$6:$C$505,A83,'الحركات'!$E$6:$E$505,"وارد"))</f>
        <v/>
      </c>
      <c r="H83" s="11">
        <f>IF(A83="","",SUMIFS('الحركات'!$F$6:$F$505,'الحركات'!$C$6:$C$505,A83,'الحركات'!$E$6:$E$505,"منصرف"))</f>
        <v/>
      </c>
      <c r="I83" s="11">
        <f>IF(A83="","",D83+G83-H83)</f>
        <v/>
      </c>
      <c r="J83" s="12">
        <f>IF(A83="","",IF(D83+G83=0,0,(D83*E83+SUMIFS('الحركات'!$H$6:$H$505,'الحركات'!$C$6:$C$505,A83,'الحركات'!$E$6:$E$505,"وارد"))/(D83+G83)))</f>
        <v/>
      </c>
      <c r="K83" s="12">
        <f>IF(A83="","",ROUND(I83*J83,2))</f>
        <v/>
      </c>
      <c r="L83" s="13">
        <f>IF(A83="","",IF(I83&lt;0,"رصيد سالب: راجع الحركات",IF(I83&lt;=F83,"أعد الطلب","متوفر")))</f>
        <v/>
      </c>
    </row>
    <row r="84">
      <c r="A84" s="8" t="n"/>
      <c r="B84" s="8" t="n"/>
      <c r="C84" s="8" t="n"/>
      <c r="D84" s="9" t="n"/>
      <c r="E84" s="10" t="n"/>
      <c r="F84" s="9" t="n"/>
      <c r="G84" s="11">
        <f>IF(A84="","",SUMIFS('الحركات'!$F$6:$F$505,'الحركات'!$C$6:$C$505,A84,'الحركات'!$E$6:$E$505,"وارد"))</f>
        <v/>
      </c>
      <c r="H84" s="11">
        <f>IF(A84="","",SUMIFS('الحركات'!$F$6:$F$505,'الحركات'!$C$6:$C$505,A84,'الحركات'!$E$6:$E$505,"منصرف"))</f>
        <v/>
      </c>
      <c r="I84" s="11">
        <f>IF(A84="","",D84+G84-H84)</f>
        <v/>
      </c>
      <c r="J84" s="12">
        <f>IF(A84="","",IF(D84+G84=0,0,(D84*E84+SUMIFS('الحركات'!$H$6:$H$505,'الحركات'!$C$6:$C$505,A84,'الحركات'!$E$6:$E$505,"وارد"))/(D84+G84)))</f>
        <v/>
      </c>
      <c r="K84" s="12">
        <f>IF(A84="","",ROUND(I84*J84,2))</f>
        <v/>
      </c>
      <c r="L84" s="13">
        <f>IF(A84="","",IF(I84&lt;0,"رصيد سالب: راجع الحركات",IF(I84&lt;=F84,"أعد الطلب","متوفر")))</f>
        <v/>
      </c>
    </row>
    <row r="85">
      <c r="A85" s="8" t="n"/>
      <c r="B85" s="8" t="n"/>
      <c r="C85" s="8" t="n"/>
      <c r="D85" s="9" t="n"/>
      <c r="E85" s="10" t="n"/>
      <c r="F85" s="9" t="n"/>
      <c r="G85" s="11">
        <f>IF(A85="","",SUMIFS('الحركات'!$F$6:$F$505,'الحركات'!$C$6:$C$505,A85,'الحركات'!$E$6:$E$505,"وارد"))</f>
        <v/>
      </c>
      <c r="H85" s="11">
        <f>IF(A85="","",SUMIFS('الحركات'!$F$6:$F$505,'الحركات'!$C$6:$C$505,A85,'الحركات'!$E$6:$E$505,"منصرف"))</f>
        <v/>
      </c>
      <c r="I85" s="11">
        <f>IF(A85="","",D85+G85-H85)</f>
        <v/>
      </c>
      <c r="J85" s="12">
        <f>IF(A85="","",IF(D85+G85=0,0,(D85*E85+SUMIFS('الحركات'!$H$6:$H$505,'الحركات'!$C$6:$C$505,A85,'الحركات'!$E$6:$E$505,"وارد"))/(D85+G85)))</f>
        <v/>
      </c>
      <c r="K85" s="12">
        <f>IF(A85="","",ROUND(I85*J85,2))</f>
        <v/>
      </c>
      <c r="L85" s="13">
        <f>IF(A85="","",IF(I85&lt;0,"رصيد سالب: راجع الحركات",IF(I85&lt;=F85,"أعد الطلب","متوفر")))</f>
        <v/>
      </c>
    </row>
    <row r="86">
      <c r="A86" s="8" t="n"/>
      <c r="B86" s="8" t="n"/>
      <c r="C86" s="8" t="n"/>
      <c r="D86" s="9" t="n"/>
      <c r="E86" s="10" t="n"/>
      <c r="F86" s="9" t="n"/>
      <c r="G86" s="11">
        <f>IF(A86="","",SUMIFS('الحركات'!$F$6:$F$505,'الحركات'!$C$6:$C$505,A86,'الحركات'!$E$6:$E$505,"وارد"))</f>
        <v/>
      </c>
      <c r="H86" s="11">
        <f>IF(A86="","",SUMIFS('الحركات'!$F$6:$F$505,'الحركات'!$C$6:$C$505,A86,'الحركات'!$E$6:$E$505,"منصرف"))</f>
        <v/>
      </c>
      <c r="I86" s="11">
        <f>IF(A86="","",D86+G86-H86)</f>
        <v/>
      </c>
      <c r="J86" s="12">
        <f>IF(A86="","",IF(D86+G86=0,0,(D86*E86+SUMIFS('الحركات'!$H$6:$H$505,'الحركات'!$C$6:$C$505,A86,'الحركات'!$E$6:$E$505,"وارد"))/(D86+G86)))</f>
        <v/>
      </c>
      <c r="K86" s="12">
        <f>IF(A86="","",ROUND(I86*J86,2))</f>
        <v/>
      </c>
      <c r="L86" s="13">
        <f>IF(A86="","",IF(I86&lt;0,"رصيد سالب: راجع الحركات",IF(I86&lt;=F86,"أعد الطلب","متوفر")))</f>
        <v/>
      </c>
    </row>
    <row r="87">
      <c r="A87" s="8" t="n"/>
      <c r="B87" s="8" t="n"/>
      <c r="C87" s="8" t="n"/>
      <c r="D87" s="9" t="n"/>
      <c r="E87" s="10" t="n"/>
      <c r="F87" s="9" t="n"/>
      <c r="G87" s="11">
        <f>IF(A87="","",SUMIFS('الحركات'!$F$6:$F$505,'الحركات'!$C$6:$C$505,A87,'الحركات'!$E$6:$E$505,"وارد"))</f>
        <v/>
      </c>
      <c r="H87" s="11">
        <f>IF(A87="","",SUMIFS('الحركات'!$F$6:$F$505,'الحركات'!$C$6:$C$505,A87,'الحركات'!$E$6:$E$505,"منصرف"))</f>
        <v/>
      </c>
      <c r="I87" s="11">
        <f>IF(A87="","",D87+G87-H87)</f>
        <v/>
      </c>
      <c r="J87" s="12">
        <f>IF(A87="","",IF(D87+G87=0,0,(D87*E87+SUMIFS('الحركات'!$H$6:$H$505,'الحركات'!$C$6:$C$505,A87,'الحركات'!$E$6:$E$505,"وارد"))/(D87+G87)))</f>
        <v/>
      </c>
      <c r="K87" s="12">
        <f>IF(A87="","",ROUND(I87*J87,2))</f>
        <v/>
      </c>
      <c r="L87" s="13">
        <f>IF(A87="","",IF(I87&lt;0,"رصيد سالب: راجع الحركات",IF(I87&lt;=F87,"أعد الطلب","متوفر")))</f>
        <v/>
      </c>
    </row>
    <row r="88">
      <c r="A88" s="8" t="n"/>
      <c r="B88" s="8" t="n"/>
      <c r="C88" s="8" t="n"/>
      <c r="D88" s="9" t="n"/>
      <c r="E88" s="10" t="n"/>
      <c r="F88" s="9" t="n"/>
      <c r="G88" s="11">
        <f>IF(A88="","",SUMIFS('الحركات'!$F$6:$F$505,'الحركات'!$C$6:$C$505,A88,'الحركات'!$E$6:$E$505,"وارد"))</f>
        <v/>
      </c>
      <c r="H88" s="11">
        <f>IF(A88="","",SUMIFS('الحركات'!$F$6:$F$505,'الحركات'!$C$6:$C$505,A88,'الحركات'!$E$6:$E$505,"منصرف"))</f>
        <v/>
      </c>
      <c r="I88" s="11">
        <f>IF(A88="","",D88+G88-H88)</f>
        <v/>
      </c>
      <c r="J88" s="12">
        <f>IF(A88="","",IF(D88+G88=0,0,(D88*E88+SUMIFS('الحركات'!$H$6:$H$505,'الحركات'!$C$6:$C$505,A88,'الحركات'!$E$6:$E$505,"وارد"))/(D88+G88)))</f>
        <v/>
      </c>
      <c r="K88" s="12">
        <f>IF(A88="","",ROUND(I88*J88,2))</f>
        <v/>
      </c>
      <c r="L88" s="13">
        <f>IF(A88="","",IF(I88&lt;0,"رصيد سالب: راجع الحركات",IF(I88&lt;=F88,"أعد الطلب","متوفر")))</f>
        <v/>
      </c>
    </row>
    <row r="89">
      <c r="A89" s="8" t="n"/>
      <c r="B89" s="8" t="n"/>
      <c r="C89" s="8" t="n"/>
      <c r="D89" s="9" t="n"/>
      <c r="E89" s="10" t="n"/>
      <c r="F89" s="9" t="n"/>
      <c r="G89" s="11">
        <f>IF(A89="","",SUMIFS('الحركات'!$F$6:$F$505,'الحركات'!$C$6:$C$505,A89,'الحركات'!$E$6:$E$505,"وارد"))</f>
        <v/>
      </c>
      <c r="H89" s="11">
        <f>IF(A89="","",SUMIFS('الحركات'!$F$6:$F$505,'الحركات'!$C$6:$C$505,A89,'الحركات'!$E$6:$E$505,"منصرف"))</f>
        <v/>
      </c>
      <c r="I89" s="11">
        <f>IF(A89="","",D89+G89-H89)</f>
        <v/>
      </c>
      <c r="J89" s="12">
        <f>IF(A89="","",IF(D89+G89=0,0,(D89*E89+SUMIFS('الحركات'!$H$6:$H$505,'الحركات'!$C$6:$C$505,A89,'الحركات'!$E$6:$E$505,"وارد"))/(D89+G89)))</f>
        <v/>
      </c>
      <c r="K89" s="12">
        <f>IF(A89="","",ROUND(I89*J89,2))</f>
        <v/>
      </c>
      <c r="L89" s="13">
        <f>IF(A89="","",IF(I89&lt;0,"رصيد سالب: راجع الحركات",IF(I89&lt;=F89,"أعد الطلب","متوفر")))</f>
        <v/>
      </c>
    </row>
    <row r="90">
      <c r="A90" s="8" t="n"/>
      <c r="B90" s="8" t="n"/>
      <c r="C90" s="8" t="n"/>
      <c r="D90" s="9" t="n"/>
      <c r="E90" s="10" t="n"/>
      <c r="F90" s="9" t="n"/>
      <c r="G90" s="11">
        <f>IF(A90="","",SUMIFS('الحركات'!$F$6:$F$505,'الحركات'!$C$6:$C$505,A90,'الحركات'!$E$6:$E$505,"وارد"))</f>
        <v/>
      </c>
      <c r="H90" s="11">
        <f>IF(A90="","",SUMIFS('الحركات'!$F$6:$F$505,'الحركات'!$C$6:$C$505,A90,'الحركات'!$E$6:$E$505,"منصرف"))</f>
        <v/>
      </c>
      <c r="I90" s="11">
        <f>IF(A90="","",D90+G90-H90)</f>
        <v/>
      </c>
      <c r="J90" s="12">
        <f>IF(A90="","",IF(D90+G90=0,0,(D90*E90+SUMIFS('الحركات'!$H$6:$H$505,'الحركات'!$C$6:$C$505,A90,'الحركات'!$E$6:$E$505,"وارد"))/(D90+G90)))</f>
        <v/>
      </c>
      <c r="K90" s="12">
        <f>IF(A90="","",ROUND(I90*J90,2))</f>
        <v/>
      </c>
      <c r="L90" s="13">
        <f>IF(A90="","",IF(I90&lt;0,"رصيد سالب: راجع الحركات",IF(I90&lt;=F90,"أعد الطلب","متوفر")))</f>
        <v/>
      </c>
    </row>
    <row r="91">
      <c r="A91" s="8" t="n"/>
      <c r="B91" s="8" t="n"/>
      <c r="C91" s="8" t="n"/>
      <c r="D91" s="9" t="n"/>
      <c r="E91" s="10" t="n"/>
      <c r="F91" s="9" t="n"/>
      <c r="G91" s="11">
        <f>IF(A91="","",SUMIFS('الحركات'!$F$6:$F$505,'الحركات'!$C$6:$C$505,A91,'الحركات'!$E$6:$E$505,"وارد"))</f>
        <v/>
      </c>
      <c r="H91" s="11">
        <f>IF(A91="","",SUMIFS('الحركات'!$F$6:$F$505,'الحركات'!$C$6:$C$505,A91,'الحركات'!$E$6:$E$505,"منصرف"))</f>
        <v/>
      </c>
      <c r="I91" s="11">
        <f>IF(A91="","",D91+G91-H91)</f>
        <v/>
      </c>
      <c r="J91" s="12">
        <f>IF(A91="","",IF(D91+G91=0,0,(D91*E91+SUMIFS('الحركات'!$H$6:$H$505,'الحركات'!$C$6:$C$505,A91,'الحركات'!$E$6:$E$505,"وارد"))/(D91+G91)))</f>
        <v/>
      </c>
      <c r="K91" s="12">
        <f>IF(A91="","",ROUND(I91*J91,2))</f>
        <v/>
      </c>
      <c r="L91" s="13">
        <f>IF(A91="","",IF(I91&lt;0,"رصيد سالب: راجع الحركات",IF(I91&lt;=F91,"أعد الطلب","متوفر")))</f>
        <v/>
      </c>
    </row>
    <row r="92">
      <c r="A92" s="8" t="n"/>
      <c r="B92" s="8" t="n"/>
      <c r="C92" s="8" t="n"/>
      <c r="D92" s="9" t="n"/>
      <c r="E92" s="10" t="n"/>
      <c r="F92" s="9" t="n"/>
      <c r="G92" s="11">
        <f>IF(A92="","",SUMIFS('الحركات'!$F$6:$F$505,'الحركات'!$C$6:$C$505,A92,'الحركات'!$E$6:$E$505,"وارد"))</f>
        <v/>
      </c>
      <c r="H92" s="11">
        <f>IF(A92="","",SUMIFS('الحركات'!$F$6:$F$505,'الحركات'!$C$6:$C$505,A92,'الحركات'!$E$6:$E$505,"منصرف"))</f>
        <v/>
      </c>
      <c r="I92" s="11">
        <f>IF(A92="","",D92+G92-H92)</f>
        <v/>
      </c>
      <c r="J92" s="12">
        <f>IF(A92="","",IF(D92+G92=0,0,(D92*E92+SUMIFS('الحركات'!$H$6:$H$505,'الحركات'!$C$6:$C$505,A92,'الحركات'!$E$6:$E$505,"وارد"))/(D92+G92)))</f>
        <v/>
      </c>
      <c r="K92" s="12">
        <f>IF(A92="","",ROUND(I92*J92,2))</f>
        <v/>
      </c>
      <c r="L92" s="13">
        <f>IF(A92="","",IF(I92&lt;0,"رصيد سالب: راجع الحركات",IF(I92&lt;=F92,"أعد الطلب","متوفر")))</f>
        <v/>
      </c>
    </row>
    <row r="93">
      <c r="A93" s="8" t="n"/>
      <c r="B93" s="8" t="n"/>
      <c r="C93" s="8" t="n"/>
      <c r="D93" s="9" t="n"/>
      <c r="E93" s="10" t="n"/>
      <c r="F93" s="9" t="n"/>
      <c r="G93" s="11">
        <f>IF(A93="","",SUMIFS('الحركات'!$F$6:$F$505,'الحركات'!$C$6:$C$505,A93,'الحركات'!$E$6:$E$505,"وارد"))</f>
        <v/>
      </c>
      <c r="H93" s="11">
        <f>IF(A93="","",SUMIFS('الحركات'!$F$6:$F$505,'الحركات'!$C$6:$C$505,A93,'الحركات'!$E$6:$E$505,"منصرف"))</f>
        <v/>
      </c>
      <c r="I93" s="11">
        <f>IF(A93="","",D93+G93-H93)</f>
        <v/>
      </c>
      <c r="J93" s="12">
        <f>IF(A93="","",IF(D93+G93=0,0,(D93*E93+SUMIFS('الحركات'!$H$6:$H$505,'الحركات'!$C$6:$C$505,A93,'الحركات'!$E$6:$E$505,"وارد"))/(D93+G93)))</f>
        <v/>
      </c>
      <c r="K93" s="12">
        <f>IF(A93="","",ROUND(I93*J93,2))</f>
        <v/>
      </c>
      <c r="L93" s="13">
        <f>IF(A93="","",IF(I93&lt;0,"رصيد سالب: راجع الحركات",IF(I93&lt;=F93,"أعد الطلب","متوفر")))</f>
        <v/>
      </c>
    </row>
    <row r="94">
      <c r="A94" s="8" t="n"/>
      <c r="B94" s="8" t="n"/>
      <c r="C94" s="8" t="n"/>
      <c r="D94" s="9" t="n"/>
      <c r="E94" s="10" t="n"/>
      <c r="F94" s="9" t="n"/>
      <c r="G94" s="11">
        <f>IF(A94="","",SUMIFS('الحركات'!$F$6:$F$505,'الحركات'!$C$6:$C$505,A94,'الحركات'!$E$6:$E$505,"وارد"))</f>
        <v/>
      </c>
      <c r="H94" s="11">
        <f>IF(A94="","",SUMIFS('الحركات'!$F$6:$F$505,'الحركات'!$C$6:$C$505,A94,'الحركات'!$E$6:$E$505,"منصرف"))</f>
        <v/>
      </c>
      <c r="I94" s="11">
        <f>IF(A94="","",D94+G94-H94)</f>
        <v/>
      </c>
      <c r="J94" s="12">
        <f>IF(A94="","",IF(D94+G94=0,0,(D94*E94+SUMIFS('الحركات'!$H$6:$H$505,'الحركات'!$C$6:$C$505,A94,'الحركات'!$E$6:$E$505,"وارد"))/(D94+G94)))</f>
        <v/>
      </c>
      <c r="K94" s="12">
        <f>IF(A94="","",ROUND(I94*J94,2))</f>
        <v/>
      </c>
      <c r="L94" s="13">
        <f>IF(A94="","",IF(I94&lt;0,"رصيد سالب: راجع الحركات",IF(I94&lt;=F94,"أعد الطلب","متوفر")))</f>
        <v/>
      </c>
    </row>
    <row r="95">
      <c r="A95" s="8" t="n"/>
      <c r="B95" s="8" t="n"/>
      <c r="C95" s="8" t="n"/>
      <c r="D95" s="9" t="n"/>
      <c r="E95" s="10" t="n"/>
      <c r="F95" s="9" t="n"/>
      <c r="G95" s="11">
        <f>IF(A95="","",SUMIFS('الحركات'!$F$6:$F$505,'الحركات'!$C$6:$C$505,A95,'الحركات'!$E$6:$E$505,"وارد"))</f>
        <v/>
      </c>
      <c r="H95" s="11">
        <f>IF(A95="","",SUMIFS('الحركات'!$F$6:$F$505,'الحركات'!$C$6:$C$505,A95,'الحركات'!$E$6:$E$505,"منصرف"))</f>
        <v/>
      </c>
      <c r="I95" s="11">
        <f>IF(A95="","",D95+G95-H95)</f>
        <v/>
      </c>
      <c r="J95" s="12">
        <f>IF(A95="","",IF(D95+G95=0,0,(D95*E95+SUMIFS('الحركات'!$H$6:$H$505,'الحركات'!$C$6:$C$505,A95,'الحركات'!$E$6:$E$505,"وارد"))/(D95+G95)))</f>
        <v/>
      </c>
      <c r="K95" s="12">
        <f>IF(A95="","",ROUND(I95*J95,2))</f>
        <v/>
      </c>
      <c r="L95" s="13">
        <f>IF(A95="","",IF(I95&lt;0,"رصيد سالب: راجع الحركات",IF(I95&lt;=F95,"أعد الطلب","متوفر")))</f>
        <v/>
      </c>
    </row>
    <row r="96">
      <c r="A96" s="8" t="n"/>
      <c r="B96" s="8" t="n"/>
      <c r="C96" s="8" t="n"/>
      <c r="D96" s="9" t="n"/>
      <c r="E96" s="10" t="n"/>
      <c r="F96" s="9" t="n"/>
      <c r="G96" s="11">
        <f>IF(A96="","",SUMIFS('الحركات'!$F$6:$F$505,'الحركات'!$C$6:$C$505,A96,'الحركات'!$E$6:$E$505,"وارد"))</f>
        <v/>
      </c>
      <c r="H96" s="11">
        <f>IF(A96="","",SUMIFS('الحركات'!$F$6:$F$505,'الحركات'!$C$6:$C$505,A96,'الحركات'!$E$6:$E$505,"منصرف"))</f>
        <v/>
      </c>
      <c r="I96" s="11">
        <f>IF(A96="","",D96+G96-H96)</f>
        <v/>
      </c>
      <c r="J96" s="12">
        <f>IF(A96="","",IF(D96+G96=0,0,(D96*E96+SUMIFS('الحركات'!$H$6:$H$505,'الحركات'!$C$6:$C$505,A96,'الحركات'!$E$6:$E$505,"وارد"))/(D96+G96)))</f>
        <v/>
      </c>
      <c r="K96" s="12">
        <f>IF(A96="","",ROUND(I96*J96,2))</f>
        <v/>
      </c>
      <c r="L96" s="13">
        <f>IF(A96="","",IF(I96&lt;0,"رصيد سالب: راجع الحركات",IF(I96&lt;=F96,"أعد الطلب","متوفر")))</f>
        <v/>
      </c>
    </row>
    <row r="97">
      <c r="A97" s="8" t="n"/>
      <c r="B97" s="8" t="n"/>
      <c r="C97" s="8" t="n"/>
      <c r="D97" s="9" t="n"/>
      <c r="E97" s="10" t="n"/>
      <c r="F97" s="9" t="n"/>
      <c r="G97" s="11">
        <f>IF(A97="","",SUMIFS('الحركات'!$F$6:$F$505,'الحركات'!$C$6:$C$505,A97,'الحركات'!$E$6:$E$505,"وارد"))</f>
        <v/>
      </c>
      <c r="H97" s="11">
        <f>IF(A97="","",SUMIFS('الحركات'!$F$6:$F$505,'الحركات'!$C$6:$C$505,A97,'الحركات'!$E$6:$E$505,"منصرف"))</f>
        <v/>
      </c>
      <c r="I97" s="11">
        <f>IF(A97="","",D97+G97-H97)</f>
        <v/>
      </c>
      <c r="J97" s="12">
        <f>IF(A97="","",IF(D97+G97=0,0,(D97*E97+SUMIFS('الحركات'!$H$6:$H$505,'الحركات'!$C$6:$C$505,A97,'الحركات'!$E$6:$E$505,"وارد"))/(D97+G97)))</f>
        <v/>
      </c>
      <c r="K97" s="12">
        <f>IF(A97="","",ROUND(I97*J97,2))</f>
        <v/>
      </c>
      <c r="L97" s="13">
        <f>IF(A97="","",IF(I97&lt;0,"رصيد سالب: راجع الحركات",IF(I97&lt;=F97,"أعد الطلب","متوفر")))</f>
        <v/>
      </c>
    </row>
    <row r="98">
      <c r="A98" s="8" t="n"/>
      <c r="B98" s="8" t="n"/>
      <c r="C98" s="8" t="n"/>
      <c r="D98" s="9" t="n"/>
      <c r="E98" s="10" t="n"/>
      <c r="F98" s="9" t="n"/>
      <c r="G98" s="11">
        <f>IF(A98="","",SUMIFS('الحركات'!$F$6:$F$505,'الحركات'!$C$6:$C$505,A98,'الحركات'!$E$6:$E$505,"وارد"))</f>
        <v/>
      </c>
      <c r="H98" s="11">
        <f>IF(A98="","",SUMIFS('الحركات'!$F$6:$F$505,'الحركات'!$C$6:$C$505,A98,'الحركات'!$E$6:$E$505,"منصرف"))</f>
        <v/>
      </c>
      <c r="I98" s="11">
        <f>IF(A98="","",D98+G98-H98)</f>
        <v/>
      </c>
      <c r="J98" s="12">
        <f>IF(A98="","",IF(D98+G98=0,0,(D98*E98+SUMIFS('الحركات'!$H$6:$H$505,'الحركات'!$C$6:$C$505,A98,'الحركات'!$E$6:$E$505,"وارد"))/(D98+G98)))</f>
        <v/>
      </c>
      <c r="K98" s="12">
        <f>IF(A98="","",ROUND(I98*J98,2))</f>
        <v/>
      </c>
      <c r="L98" s="13">
        <f>IF(A98="","",IF(I98&lt;0,"رصيد سالب: راجع الحركات",IF(I98&lt;=F98,"أعد الطلب","متوفر")))</f>
        <v/>
      </c>
    </row>
    <row r="99">
      <c r="A99" s="8" t="n"/>
      <c r="B99" s="8" t="n"/>
      <c r="C99" s="8" t="n"/>
      <c r="D99" s="9" t="n"/>
      <c r="E99" s="10" t="n"/>
      <c r="F99" s="9" t="n"/>
      <c r="G99" s="11">
        <f>IF(A99="","",SUMIFS('الحركات'!$F$6:$F$505,'الحركات'!$C$6:$C$505,A99,'الحركات'!$E$6:$E$505,"وارد"))</f>
        <v/>
      </c>
      <c r="H99" s="11">
        <f>IF(A99="","",SUMIFS('الحركات'!$F$6:$F$505,'الحركات'!$C$6:$C$505,A99,'الحركات'!$E$6:$E$505,"منصرف"))</f>
        <v/>
      </c>
      <c r="I99" s="11">
        <f>IF(A99="","",D99+G99-H99)</f>
        <v/>
      </c>
      <c r="J99" s="12">
        <f>IF(A99="","",IF(D99+G99=0,0,(D99*E99+SUMIFS('الحركات'!$H$6:$H$505,'الحركات'!$C$6:$C$505,A99,'الحركات'!$E$6:$E$505,"وارد"))/(D99+G99)))</f>
        <v/>
      </c>
      <c r="K99" s="12">
        <f>IF(A99="","",ROUND(I99*J99,2))</f>
        <v/>
      </c>
      <c r="L99" s="13">
        <f>IF(A99="","",IF(I99&lt;0,"رصيد سالب: راجع الحركات",IF(I99&lt;=F99,"أعد الطلب","متوفر")))</f>
        <v/>
      </c>
    </row>
    <row r="100">
      <c r="A100" s="8" t="n"/>
      <c r="B100" s="8" t="n"/>
      <c r="C100" s="8" t="n"/>
      <c r="D100" s="9" t="n"/>
      <c r="E100" s="10" t="n"/>
      <c r="F100" s="9" t="n"/>
      <c r="G100" s="11">
        <f>IF(A100="","",SUMIFS('الحركات'!$F$6:$F$505,'الحركات'!$C$6:$C$505,A100,'الحركات'!$E$6:$E$505,"وارد"))</f>
        <v/>
      </c>
      <c r="H100" s="11">
        <f>IF(A100="","",SUMIFS('الحركات'!$F$6:$F$505,'الحركات'!$C$6:$C$505,A100,'الحركات'!$E$6:$E$505,"منصرف"))</f>
        <v/>
      </c>
      <c r="I100" s="11">
        <f>IF(A100="","",D100+G100-H100)</f>
        <v/>
      </c>
      <c r="J100" s="12">
        <f>IF(A100="","",IF(D100+G100=0,0,(D100*E100+SUMIFS('الحركات'!$H$6:$H$505,'الحركات'!$C$6:$C$505,A100,'الحركات'!$E$6:$E$505,"وارد"))/(D100+G100)))</f>
        <v/>
      </c>
      <c r="K100" s="12">
        <f>IF(A100="","",ROUND(I100*J100,2))</f>
        <v/>
      </c>
      <c r="L100" s="13">
        <f>IF(A100="","",IF(I100&lt;0,"رصيد سالب: راجع الحركات",IF(I100&lt;=F100,"أعد الطلب","متوفر")))</f>
        <v/>
      </c>
    </row>
    <row r="101">
      <c r="A101" s="8" t="n"/>
      <c r="B101" s="8" t="n"/>
      <c r="C101" s="8" t="n"/>
      <c r="D101" s="9" t="n"/>
      <c r="E101" s="10" t="n"/>
      <c r="F101" s="9" t="n"/>
      <c r="G101" s="11">
        <f>IF(A101="","",SUMIFS('الحركات'!$F$6:$F$505,'الحركات'!$C$6:$C$505,A101,'الحركات'!$E$6:$E$505,"وارد"))</f>
        <v/>
      </c>
      <c r="H101" s="11">
        <f>IF(A101="","",SUMIFS('الحركات'!$F$6:$F$505,'الحركات'!$C$6:$C$505,A101,'الحركات'!$E$6:$E$505,"منصرف"))</f>
        <v/>
      </c>
      <c r="I101" s="11">
        <f>IF(A101="","",D101+G101-H101)</f>
        <v/>
      </c>
      <c r="J101" s="12">
        <f>IF(A101="","",IF(D101+G101=0,0,(D101*E101+SUMIFS('الحركات'!$H$6:$H$505,'الحركات'!$C$6:$C$505,A101,'الحركات'!$E$6:$E$505,"وارد"))/(D101+G101)))</f>
        <v/>
      </c>
      <c r="K101" s="12">
        <f>IF(A101="","",ROUND(I101*J101,2))</f>
        <v/>
      </c>
      <c r="L101" s="13">
        <f>IF(A101="","",IF(I101&lt;0,"رصيد سالب: راجع الحركات",IF(I101&lt;=F101,"أعد الطلب","متوفر")))</f>
        <v/>
      </c>
    </row>
    <row r="102">
      <c r="A102" s="8" t="n"/>
      <c r="B102" s="8" t="n"/>
      <c r="C102" s="8" t="n"/>
      <c r="D102" s="9" t="n"/>
      <c r="E102" s="10" t="n"/>
      <c r="F102" s="9" t="n"/>
      <c r="G102" s="11">
        <f>IF(A102="","",SUMIFS('الحركات'!$F$6:$F$505,'الحركات'!$C$6:$C$505,A102,'الحركات'!$E$6:$E$505,"وارد"))</f>
        <v/>
      </c>
      <c r="H102" s="11">
        <f>IF(A102="","",SUMIFS('الحركات'!$F$6:$F$505,'الحركات'!$C$6:$C$505,A102,'الحركات'!$E$6:$E$505,"منصرف"))</f>
        <v/>
      </c>
      <c r="I102" s="11">
        <f>IF(A102="","",D102+G102-H102)</f>
        <v/>
      </c>
      <c r="J102" s="12">
        <f>IF(A102="","",IF(D102+G102=0,0,(D102*E102+SUMIFS('الحركات'!$H$6:$H$505,'الحركات'!$C$6:$C$505,A102,'الحركات'!$E$6:$E$505,"وارد"))/(D102+G102)))</f>
        <v/>
      </c>
      <c r="K102" s="12">
        <f>IF(A102="","",ROUND(I102*J102,2))</f>
        <v/>
      </c>
      <c r="L102" s="13">
        <f>IF(A102="","",IF(I102&lt;0,"رصيد سالب: راجع الحركات",IF(I102&lt;=F102,"أعد الطلب","متوفر")))</f>
        <v/>
      </c>
    </row>
    <row r="103">
      <c r="A103" s="8" t="n"/>
      <c r="B103" s="8" t="n"/>
      <c r="C103" s="8" t="n"/>
      <c r="D103" s="9" t="n"/>
      <c r="E103" s="10" t="n"/>
      <c r="F103" s="9" t="n"/>
      <c r="G103" s="11">
        <f>IF(A103="","",SUMIFS('الحركات'!$F$6:$F$505,'الحركات'!$C$6:$C$505,A103,'الحركات'!$E$6:$E$505,"وارد"))</f>
        <v/>
      </c>
      <c r="H103" s="11">
        <f>IF(A103="","",SUMIFS('الحركات'!$F$6:$F$505,'الحركات'!$C$6:$C$505,A103,'الحركات'!$E$6:$E$505,"منصرف"))</f>
        <v/>
      </c>
      <c r="I103" s="11">
        <f>IF(A103="","",D103+G103-H103)</f>
        <v/>
      </c>
      <c r="J103" s="12">
        <f>IF(A103="","",IF(D103+G103=0,0,(D103*E103+SUMIFS('الحركات'!$H$6:$H$505,'الحركات'!$C$6:$C$505,A103,'الحركات'!$E$6:$E$505,"وارد"))/(D103+G103)))</f>
        <v/>
      </c>
      <c r="K103" s="12">
        <f>IF(A103="","",ROUND(I103*J103,2))</f>
        <v/>
      </c>
      <c r="L103" s="13">
        <f>IF(A103="","",IF(I103&lt;0,"رصيد سالب: راجع الحركات",IF(I103&lt;=F103,"أعد الطلب","متوفر")))</f>
        <v/>
      </c>
    </row>
    <row r="104">
      <c r="A104" s="8" t="n"/>
      <c r="B104" s="8" t="n"/>
      <c r="C104" s="8" t="n"/>
      <c r="D104" s="9" t="n"/>
      <c r="E104" s="10" t="n"/>
      <c r="F104" s="9" t="n"/>
      <c r="G104" s="11">
        <f>IF(A104="","",SUMIFS('الحركات'!$F$6:$F$505,'الحركات'!$C$6:$C$505,A104,'الحركات'!$E$6:$E$505,"وارد"))</f>
        <v/>
      </c>
      <c r="H104" s="11">
        <f>IF(A104="","",SUMIFS('الحركات'!$F$6:$F$505,'الحركات'!$C$6:$C$505,A104,'الحركات'!$E$6:$E$505,"منصرف"))</f>
        <v/>
      </c>
      <c r="I104" s="11">
        <f>IF(A104="","",D104+G104-H104)</f>
        <v/>
      </c>
      <c r="J104" s="12">
        <f>IF(A104="","",IF(D104+G104=0,0,(D104*E104+SUMIFS('الحركات'!$H$6:$H$505,'الحركات'!$C$6:$C$505,A104,'الحركات'!$E$6:$E$505,"وارد"))/(D104+G104)))</f>
        <v/>
      </c>
      <c r="K104" s="12">
        <f>IF(A104="","",ROUND(I104*J104,2))</f>
        <v/>
      </c>
      <c r="L104" s="13">
        <f>IF(A104="","",IF(I104&lt;0,"رصيد سالب: راجع الحركات",IF(I104&lt;=F104,"أعد الطلب","متوفر")))</f>
        <v/>
      </c>
    </row>
    <row r="105">
      <c r="A105" s="8" t="n"/>
      <c r="B105" s="8" t="n"/>
      <c r="C105" s="8" t="n"/>
      <c r="D105" s="9" t="n"/>
      <c r="E105" s="10" t="n"/>
      <c r="F105" s="9" t="n"/>
      <c r="G105" s="11">
        <f>IF(A105="","",SUMIFS('الحركات'!$F$6:$F$505,'الحركات'!$C$6:$C$505,A105,'الحركات'!$E$6:$E$505,"وارد"))</f>
        <v/>
      </c>
      <c r="H105" s="11">
        <f>IF(A105="","",SUMIFS('الحركات'!$F$6:$F$505,'الحركات'!$C$6:$C$505,A105,'الحركات'!$E$6:$E$505,"منصرف"))</f>
        <v/>
      </c>
      <c r="I105" s="11">
        <f>IF(A105="","",D105+G105-H105)</f>
        <v/>
      </c>
      <c r="J105" s="12">
        <f>IF(A105="","",IF(D105+G105=0,0,(D105*E105+SUMIFS('الحركات'!$H$6:$H$505,'الحركات'!$C$6:$C$505,A105,'الحركات'!$E$6:$E$505,"وارد"))/(D105+G105)))</f>
        <v/>
      </c>
      <c r="K105" s="12">
        <f>IF(A105="","",ROUND(I105*J105,2))</f>
        <v/>
      </c>
      <c r="L105" s="13">
        <f>IF(A105="","",IF(I105&lt;0,"رصيد سالب: راجع الحركات",IF(I105&lt;=F105,"أعد الطلب","متوفر")))</f>
        <v/>
      </c>
    </row>
    <row r="106">
      <c r="A106" s="14" t="inlineStr">
        <is>
          <t>إجمالي قيمة المخزون | Total stock value</t>
        </is>
      </c>
      <c r="K106" s="15">
        <f>SUM(K6:K105)</f>
        <v/>
      </c>
    </row>
  </sheetData>
  <conditionalFormatting sqref="L6:L105">
    <cfRule type="cellIs" priority="1" operator="equal" dxfId="0">
      <formula>"متوفر"</formula>
    </cfRule>
    <cfRule type="cellIs" priority="2" operator="equal" dxfId="1">
      <formula>"رصيد سالب: راجع الحركات"</formula>
    </cfRule>
    <cfRule type="cellIs" priority="3" operator="equal" dxfId="2">
      <formula>"أعد الطلب"</formula>
    </cfRule>
  </conditionalFormatting>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505"/>
  <sheetViews>
    <sheetView rightToLeft="1" workbookViewId="0">
      <pane ySplit="5" topLeftCell="A6" activePane="bottomLeft" state="frozen"/>
      <selection pane="bottomLeft" activeCell="A1" sqref="A1"/>
    </sheetView>
  </sheetViews>
  <sheetFormatPr baseColWidth="8" defaultRowHeight="15"/>
  <cols>
    <col width="13" customWidth="1" min="1" max="1"/>
    <col width="14" customWidth="1" min="2" max="2"/>
    <col width="12" customWidth="1" min="3" max="3"/>
    <col width="28" customWidth="1" min="4" max="4"/>
    <col width="12" customWidth="1" min="5" max="5"/>
    <col width="11" customWidth="1" min="6" max="6"/>
    <col width="14" customWidth="1" min="7" max="7"/>
    <col width="14" customWidth="1" min="8" max="8"/>
    <col width="14" customWidth="1" min="9" max="9"/>
    <col width="30" customWidth="1" min="10" max="10"/>
  </cols>
  <sheetData>
    <row r="1">
      <c r="A1" s="1" t="inlineStr">
        <is>
          <t>حركات المخزون | Stock movements</t>
        </is>
      </c>
    </row>
    <row r="2">
      <c r="A2" s="6"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A3" s="16" t="inlineStr">
        <is>
          <t>سجّل الحركات بترتيب تاريخها. | Enter movements in date order.</t>
        </is>
      </c>
    </row>
    <row r="5" ht="40" customHeight="1">
      <c r="A5" s="7" t="inlineStr">
        <is>
          <t>التاريخ
Date</t>
        </is>
      </c>
      <c r="B5" s="7" t="inlineStr">
        <is>
          <t>رقم المستند
Document no.</t>
        </is>
      </c>
      <c r="C5" s="7" t="inlineStr">
        <is>
          <t>رمز الصنف
Item code</t>
        </is>
      </c>
      <c r="D5" s="7" t="inlineStr">
        <is>
          <t>اسم الصنف
Item name</t>
        </is>
      </c>
      <c r="E5" s="7" t="inlineStr">
        <is>
          <t>نوع الحركة
Movement type</t>
        </is>
      </c>
      <c r="F5" s="7" t="inlineStr">
        <is>
          <t>الكمية
Quantity</t>
        </is>
      </c>
      <c r="G5" s="7" t="inlineStr">
        <is>
          <t>تكلفة الوحدة (للوارد)
Unit cost (receipts)</t>
        </is>
      </c>
      <c r="H5" s="7" t="inlineStr">
        <is>
          <t>قيمة الوارد
Receipt value</t>
        </is>
      </c>
      <c r="I5" s="7" t="inlineStr">
        <is>
          <t>الرصيد بعد الحركة
Balance after</t>
        </is>
      </c>
      <c r="J5" s="7" t="inlineStr">
        <is>
          <t>ملاحظات
Notes</t>
        </is>
      </c>
    </row>
    <row r="6">
      <c r="A6" s="17" t="n">
        <v>46296</v>
      </c>
      <c r="B6" s="8" t="inlineStr">
        <is>
          <t>GRN-001</t>
        </is>
      </c>
      <c r="C6" s="8" t="inlineStr">
        <is>
          <t>IT-001</t>
        </is>
      </c>
      <c r="D6" s="13">
        <f>IF(C6="","",IFERROR(VLOOKUP(C6,'الأصناف'!$A$6:$B$105,2,FALSE),"رمز غير معروف"))</f>
        <v/>
      </c>
      <c r="E6" s="8" t="inlineStr">
        <is>
          <t>وارد</t>
        </is>
      </c>
      <c r="F6" s="9" t="n">
        <v>50</v>
      </c>
      <c r="G6" s="10" t="n">
        <v>30</v>
      </c>
      <c r="H6" s="12">
        <f>IF(E6="وارد",F6*G6,0)</f>
        <v/>
      </c>
      <c r="I6" s="11">
        <f>IF(C6="","",IFERROR(VLOOKUP(C6,'الأصناف'!$A$6:$D$105,4,FALSE),0)+SUMIFS($F$6:F6,$C$6:C6,C6,$E$6:E6,"وارد")-SUMIFS($F$6:F6,$C$6:C6,C6,$E$6:E6,"منصرف"))</f>
        <v/>
      </c>
      <c r="J6" s="8" t="n"/>
    </row>
    <row r="7">
      <c r="A7" s="17" t="n">
        <v>46297</v>
      </c>
      <c r="B7" s="8" t="inlineStr">
        <is>
          <t>ISS-001</t>
        </is>
      </c>
      <c r="C7" s="8" t="inlineStr">
        <is>
          <t>IT-001</t>
        </is>
      </c>
      <c r="D7" s="13">
        <f>IF(C7="","",IFERROR(VLOOKUP(C7,'الأصناف'!$A$6:$B$105,2,FALSE),"رمز غير معروف"))</f>
        <v/>
      </c>
      <c r="E7" s="8" t="inlineStr">
        <is>
          <t>منصرف</t>
        </is>
      </c>
      <c r="F7" s="9" t="n">
        <v>70</v>
      </c>
      <c r="G7" s="10" t="n"/>
      <c r="H7" s="12">
        <f>IF(E7="وارد",F7*G7,0)</f>
        <v/>
      </c>
      <c r="I7" s="11">
        <f>IF(C7="","",IFERROR(VLOOKUP(C7,'الأصناف'!$A$6:$D$105,4,FALSE),0)+SUMIFS($F$6:F7,$C$6:C7,C7,$E$6:E7,"وارد")-SUMIFS($F$6:F7,$C$6:C7,C7,$E$6:E7,"منصرف"))</f>
        <v/>
      </c>
      <c r="J7" s="8" t="n"/>
    </row>
    <row r="8">
      <c r="A8" s="17" t="n">
        <v>46298</v>
      </c>
      <c r="B8" s="8" t="inlineStr">
        <is>
          <t>GRN-002</t>
        </is>
      </c>
      <c r="C8" s="8" t="inlineStr">
        <is>
          <t>IT-003</t>
        </is>
      </c>
      <c r="D8" s="13">
        <f>IF(C8="","",IFERROR(VLOOKUP(C8,'الأصناف'!$A$6:$B$105,2,FALSE),"رمز غير معروف"))</f>
        <v/>
      </c>
      <c r="E8" s="8" t="inlineStr">
        <is>
          <t>وارد</t>
        </is>
      </c>
      <c r="F8" s="9" t="n">
        <v>80</v>
      </c>
      <c r="G8" s="10" t="n">
        <v>9</v>
      </c>
      <c r="H8" s="12">
        <f>IF(E8="وارد",F8*G8,0)</f>
        <v/>
      </c>
      <c r="I8" s="11">
        <f>IF(C8="","",IFERROR(VLOOKUP(C8,'الأصناف'!$A$6:$D$105,4,FALSE),0)+SUMIFS($F$6:F8,$C$6:C8,C8,$E$6:E8,"وارد")-SUMIFS($F$6:F8,$C$6:C8,C8,$E$6:E8,"منصرف"))</f>
        <v/>
      </c>
      <c r="J8" s="8" t="n"/>
    </row>
    <row r="9">
      <c r="A9" s="17" t="n">
        <v>46299</v>
      </c>
      <c r="B9" s="8" t="inlineStr">
        <is>
          <t>ISS-002</t>
        </is>
      </c>
      <c r="C9" s="8" t="inlineStr">
        <is>
          <t>IT-002</t>
        </is>
      </c>
      <c r="D9" s="13">
        <f>IF(C9="","",IFERROR(VLOOKUP(C9,'الأصناف'!$A$6:$B$105,2,FALSE),"رمز غير معروف"))</f>
        <v/>
      </c>
      <c r="E9" s="8" t="inlineStr">
        <is>
          <t>منصرف</t>
        </is>
      </c>
      <c r="F9" s="9" t="n">
        <v>35</v>
      </c>
      <c r="G9" s="10" t="n"/>
      <c r="H9" s="12">
        <f>IF(E9="وارد",F9*G9,0)</f>
        <v/>
      </c>
      <c r="I9" s="11">
        <f>IF(C9="","",IFERROR(VLOOKUP(C9,'الأصناف'!$A$6:$D$105,4,FALSE),0)+SUMIFS($F$6:F9,$C$6:C9,C9,$E$6:E9,"وارد")-SUMIFS($F$6:F9,$C$6:C9,C9,$E$6:E9,"منصرف"))</f>
        <v/>
      </c>
      <c r="J9" s="8" t="n"/>
    </row>
    <row r="10">
      <c r="A10" s="17" t="n">
        <v>46300</v>
      </c>
      <c r="B10" s="8" t="inlineStr">
        <is>
          <t>ISS-003</t>
        </is>
      </c>
      <c r="C10" s="8" t="inlineStr">
        <is>
          <t>IT-003</t>
        </is>
      </c>
      <c r="D10" s="13">
        <f>IF(C10="","",IFERROR(VLOOKUP(C10,'الأصناف'!$A$6:$B$105,2,FALSE),"رمز غير معروف"))</f>
        <v/>
      </c>
      <c r="E10" s="8" t="inlineStr">
        <is>
          <t>منصرف</t>
        </is>
      </c>
      <c r="F10" s="9" t="n">
        <v>20</v>
      </c>
      <c r="G10" s="10" t="n"/>
      <c r="H10" s="12">
        <f>IF(E10="وارد",F10*G10,0)</f>
        <v/>
      </c>
      <c r="I10" s="11">
        <f>IF(C10="","",IFERROR(VLOOKUP(C10,'الأصناف'!$A$6:$D$105,4,FALSE),0)+SUMIFS($F$6:F10,$C$6:C10,C10,$E$6:E10,"وارد")-SUMIFS($F$6:F10,$C$6:C10,C10,$E$6:E10,"منصرف"))</f>
        <v/>
      </c>
      <c r="J10" s="8" t="n"/>
    </row>
    <row r="11">
      <c r="A11" s="17" t="n">
        <v>46301</v>
      </c>
      <c r="B11" s="8" t="inlineStr">
        <is>
          <t>ISS-004</t>
        </is>
      </c>
      <c r="C11" s="8" t="inlineStr">
        <is>
          <t>IT-001</t>
        </is>
      </c>
      <c r="D11" s="13">
        <f>IF(C11="","",IFERROR(VLOOKUP(C11,'الأصناف'!$A$6:$B$105,2,FALSE),"رمز غير معروف"))</f>
        <v/>
      </c>
      <c r="E11" s="8" t="inlineStr">
        <is>
          <t>منصرف</t>
        </is>
      </c>
      <c r="F11" s="9" t="n">
        <v>45</v>
      </c>
      <c r="G11" s="10" t="n"/>
      <c r="H11" s="12">
        <f>IF(E11="وارد",F11*G11,0)</f>
        <v/>
      </c>
      <c r="I11" s="11">
        <f>IF(C11="","",IFERROR(VLOOKUP(C11,'الأصناف'!$A$6:$D$105,4,FALSE),0)+SUMIFS($F$6:F11,$C$6:C11,C11,$E$6:E11,"وارد")-SUMIFS($F$6:F11,$C$6:C11,C11,$E$6:E11,"منصرف"))</f>
        <v/>
      </c>
      <c r="J11" s="8" t="n"/>
    </row>
    <row r="12">
      <c r="A12" s="17" t="n">
        <v>46302</v>
      </c>
      <c r="B12" s="8" t="inlineStr">
        <is>
          <t>GRN-003</t>
        </is>
      </c>
      <c r="C12" s="8" t="inlineStr">
        <is>
          <t>IT-002</t>
        </is>
      </c>
      <c r="D12" s="13">
        <f>IF(C12="","",IFERROR(VLOOKUP(C12,'الأصناف'!$A$6:$B$105,2,FALSE),"رمز غير معروف"))</f>
        <v/>
      </c>
      <c r="E12" s="8" t="inlineStr">
        <is>
          <t>وارد</t>
        </is>
      </c>
      <c r="F12" s="9" t="n">
        <v>40</v>
      </c>
      <c r="G12" s="10" t="n">
        <v>13</v>
      </c>
      <c r="H12" s="12">
        <f>IF(E12="وارد",F12*G12,0)</f>
        <v/>
      </c>
      <c r="I12" s="11">
        <f>IF(C12="","",IFERROR(VLOOKUP(C12,'الأصناف'!$A$6:$D$105,4,FALSE),0)+SUMIFS($F$6:F12,$C$6:C12,C12,$E$6:E12,"وارد")-SUMIFS($F$6:F12,$C$6:C12,C12,$E$6:E12,"منصرف"))</f>
        <v/>
      </c>
      <c r="J12" s="8" t="n"/>
    </row>
    <row r="13">
      <c r="A13" s="17" t="n"/>
      <c r="B13" s="8" t="n"/>
      <c r="C13" s="8" t="n"/>
      <c r="D13" s="13">
        <f>IF(C13="","",IFERROR(VLOOKUP(C13,'الأصناف'!$A$6:$B$105,2,FALSE),"رمز غير معروف"))</f>
        <v/>
      </c>
      <c r="E13" s="8" t="n"/>
      <c r="F13" s="9" t="n"/>
      <c r="G13" s="10" t="n"/>
      <c r="H13" s="12">
        <f>IF(E13="وارد",F13*G13,0)</f>
        <v/>
      </c>
      <c r="I13" s="11">
        <f>IF(C13="","",IFERROR(VLOOKUP(C13,'الأصناف'!$A$6:$D$105,4,FALSE),0)+SUMIFS($F$6:F13,$C$6:C13,C13,$E$6:E13,"وارد")-SUMIFS($F$6:F13,$C$6:C13,C13,$E$6:E13,"منصرف"))</f>
        <v/>
      </c>
      <c r="J13" s="8" t="n"/>
    </row>
    <row r="14">
      <c r="A14" s="17" t="n"/>
      <c r="B14" s="8" t="n"/>
      <c r="C14" s="8" t="n"/>
      <c r="D14" s="13">
        <f>IF(C14="","",IFERROR(VLOOKUP(C14,'الأصناف'!$A$6:$B$105,2,FALSE),"رمز غير معروف"))</f>
        <v/>
      </c>
      <c r="E14" s="8" t="n"/>
      <c r="F14" s="9" t="n"/>
      <c r="G14" s="10" t="n"/>
      <c r="H14" s="12">
        <f>IF(E14="وارد",F14*G14,0)</f>
        <v/>
      </c>
      <c r="I14" s="11">
        <f>IF(C14="","",IFERROR(VLOOKUP(C14,'الأصناف'!$A$6:$D$105,4,FALSE),0)+SUMIFS($F$6:F14,$C$6:C14,C14,$E$6:E14,"وارد")-SUMIFS($F$6:F14,$C$6:C14,C14,$E$6:E14,"منصرف"))</f>
        <v/>
      </c>
      <c r="J14" s="8" t="n"/>
    </row>
    <row r="15">
      <c r="A15" s="17" t="n"/>
      <c r="B15" s="8" t="n"/>
      <c r="C15" s="8" t="n"/>
      <c r="D15" s="13">
        <f>IF(C15="","",IFERROR(VLOOKUP(C15,'الأصناف'!$A$6:$B$105,2,FALSE),"رمز غير معروف"))</f>
        <v/>
      </c>
      <c r="E15" s="8" t="n"/>
      <c r="F15" s="9" t="n"/>
      <c r="G15" s="10" t="n"/>
      <c r="H15" s="12">
        <f>IF(E15="وارد",F15*G15,0)</f>
        <v/>
      </c>
      <c r="I15" s="11">
        <f>IF(C15="","",IFERROR(VLOOKUP(C15,'الأصناف'!$A$6:$D$105,4,FALSE),0)+SUMIFS($F$6:F15,$C$6:C15,C15,$E$6:E15,"وارد")-SUMIFS($F$6:F15,$C$6:C15,C15,$E$6:E15,"منصرف"))</f>
        <v/>
      </c>
      <c r="J15" s="8" t="n"/>
    </row>
    <row r="16">
      <c r="A16" s="17" t="n"/>
      <c r="B16" s="8" t="n"/>
      <c r="C16" s="8" t="n"/>
      <c r="D16" s="13">
        <f>IF(C16="","",IFERROR(VLOOKUP(C16,'الأصناف'!$A$6:$B$105,2,FALSE),"رمز غير معروف"))</f>
        <v/>
      </c>
      <c r="E16" s="8" t="n"/>
      <c r="F16" s="9" t="n"/>
      <c r="G16" s="10" t="n"/>
      <c r="H16" s="12">
        <f>IF(E16="وارد",F16*G16,0)</f>
        <v/>
      </c>
      <c r="I16" s="11">
        <f>IF(C16="","",IFERROR(VLOOKUP(C16,'الأصناف'!$A$6:$D$105,4,FALSE),0)+SUMIFS($F$6:F16,$C$6:C16,C16,$E$6:E16,"وارد")-SUMIFS($F$6:F16,$C$6:C16,C16,$E$6:E16,"منصرف"))</f>
        <v/>
      </c>
      <c r="J16" s="8" t="n"/>
    </row>
    <row r="17">
      <c r="A17" s="17" t="n"/>
      <c r="B17" s="8" t="n"/>
      <c r="C17" s="8" t="n"/>
      <c r="D17" s="13">
        <f>IF(C17="","",IFERROR(VLOOKUP(C17,'الأصناف'!$A$6:$B$105,2,FALSE),"رمز غير معروف"))</f>
        <v/>
      </c>
      <c r="E17" s="8" t="n"/>
      <c r="F17" s="9" t="n"/>
      <c r="G17" s="10" t="n"/>
      <c r="H17" s="12">
        <f>IF(E17="وارد",F17*G17,0)</f>
        <v/>
      </c>
      <c r="I17" s="11">
        <f>IF(C17="","",IFERROR(VLOOKUP(C17,'الأصناف'!$A$6:$D$105,4,FALSE),0)+SUMIFS($F$6:F17,$C$6:C17,C17,$E$6:E17,"وارد")-SUMIFS($F$6:F17,$C$6:C17,C17,$E$6:E17,"منصرف"))</f>
        <v/>
      </c>
      <c r="J17" s="8" t="n"/>
    </row>
    <row r="18">
      <c r="A18" s="17" t="n"/>
      <c r="B18" s="8" t="n"/>
      <c r="C18" s="8" t="n"/>
      <c r="D18" s="13">
        <f>IF(C18="","",IFERROR(VLOOKUP(C18,'الأصناف'!$A$6:$B$105,2,FALSE),"رمز غير معروف"))</f>
        <v/>
      </c>
      <c r="E18" s="8" t="n"/>
      <c r="F18" s="9" t="n"/>
      <c r="G18" s="10" t="n"/>
      <c r="H18" s="12">
        <f>IF(E18="وارد",F18*G18,0)</f>
        <v/>
      </c>
      <c r="I18" s="11">
        <f>IF(C18="","",IFERROR(VLOOKUP(C18,'الأصناف'!$A$6:$D$105,4,FALSE),0)+SUMIFS($F$6:F18,$C$6:C18,C18,$E$6:E18,"وارد")-SUMIFS($F$6:F18,$C$6:C18,C18,$E$6:E18,"منصرف"))</f>
        <v/>
      </c>
      <c r="J18" s="8" t="n"/>
    </row>
    <row r="19">
      <c r="A19" s="17" t="n"/>
      <c r="B19" s="8" t="n"/>
      <c r="C19" s="8" t="n"/>
      <c r="D19" s="13">
        <f>IF(C19="","",IFERROR(VLOOKUP(C19,'الأصناف'!$A$6:$B$105,2,FALSE),"رمز غير معروف"))</f>
        <v/>
      </c>
      <c r="E19" s="8" t="n"/>
      <c r="F19" s="9" t="n"/>
      <c r="G19" s="10" t="n"/>
      <c r="H19" s="12">
        <f>IF(E19="وارد",F19*G19,0)</f>
        <v/>
      </c>
      <c r="I19" s="11">
        <f>IF(C19="","",IFERROR(VLOOKUP(C19,'الأصناف'!$A$6:$D$105,4,FALSE),0)+SUMIFS($F$6:F19,$C$6:C19,C19,$E$6:E19,"وارد")-SUMIFS($F$6:F19,$C$6:C19,C19,$E$6:E19,"منصرف"))</f>
        <v/>
      </c>
      <c r="J19" s="8" t="n"/>
    </row>
    <row r="20">
      <c r="A20" s="17" t="n"/>
      <c r="B20" s="8" t="n"/>
      <c r="C20" s="8" t="n"/>
      <c r="D20" s="13">
        <f>IF(C20="","",IFERROR(VLOOKUP(C20,'الأصناف'!$A$6:$B$105,2,FALSE),"رمز غير معروف"))</f>
        <v/>
      </c>
      <c r="E20" s="8" t="n"/>
      <c r="F20" s="9" t="n"/>
      <c r="G20" s="10" t="n"/>
      <c r="H20" s="12">
        <f>IF(E20="وارد",F20*G20,0)</f>
        <v/>
      </c>
      <c r="I20" s="11">
        <f>IF(C20="","",IFERROR(VLOOKUP(C20,'الأصناف'!$A$6:$D$105,4,FALSE),0)+SUMIFS($F$6:F20,$C$6:C20,C20,$E$6:E20,"وارد")-SUMIFS($F$6:F20,$C$6:C20,C20,$E$6:E20,"منصرف"))</f>
        <v/>
      </c>
      <c r="J20" s="8" t="n"/>
    </row>
    <row r="21">
      <c r="A21" s="17" t="n"/>
      <c r="B21" s="8" t="n"/>
      <c r="C21" s="8" t="n"/>
      <c r="D21" s="13">
        <f>IF(C21="","",IFERROR(VLOOKUP(C21,'الأصناف'!$A$6:$B$105,2,FALSE),"رمز غير معروف"))</f>
        <v/>
      </c>
      <c r="E21" s="8" t="n"/>
      <c r="F21" s="9" t="n"/>
      <c r="G21" s="10" t="n"/>
      <c r="H21" s="12">
        <f>IF(E21="وارد",F21*G21,0)</f>
        <v/>
      </c>
      <c r="I21" s="11">
        <f>IF(C21="","",IFERROR(VLOOKUP(C21,'الأصناف'!$A$6:$D$105,4,FALSE),0)+SUMIFS($F$6:F21,$C$6:C21,C21,$E$6:E21,"وارد")-SUMIFS($F$6:F21,$C$6:C21,C21,$E$6:E21,"منصرف"))</f>
        <v/>
      </c>
      <c r="J21" s="8" t="n"/>
    </row>
    <row r="22">
      <c r="A22" s="17" t="n"/>
      <c r="B22" s="8" t="n"/>
      <c r="C22" s="8" t="n"/>
      <c r="D22" s="13">
        <f>IF(C22="","",IFERROR(VLOOKUP(C22,'الأصناف'!$A$6:$B$105,2,FALSE),"رمز غير معروف"))</f>
        <v/>
      </c>
      <c r="E22" s="8" t="n"/>
      <c r="F22" s="9" t="n"/>
      <c r="G22" s="10" t="n"/>
      <c r="H22" s="12">
        <f>IF(E22="وارد",F22*G22,0)</f>
        <v/>
      </c>
      <c r="I22" s="11">
        <f>IF(C22="","",IFERROR(VLOOKUP(C22,'الأصناف'!$A$6:$D$105,4,FALSE),0)+SUMIFS($F$6:F22,$C$6:C22,C22,$E$6:E22,"وارد")-SUMIFS($F$6:F22,$C$6:C22,C22,$E$6:E22,"منصرف"))</f>
        <v/>
      </c>
      <c r="J22" s="8" t="n"/>
    </row>
    <row r="23">
      <c r="A23" s="17" t="n"/>
      <c r="B23" s="8" t="n"/>
      <c r="C23" s="8" t="n"/>
      <c r="D23" s="13">
        <f>IF(C23="","",IFERROR(VLOOKUP(C23,'الأصناف'!$A$6:$B$105,2,FALSE),"رمز غير معروف"))</f>
        <v/>
      </c>
      <c r="E23" s="8" t="n"/>
      <c r="F23" s="9" t="n"/>
      <c r="G23" s="10" t="n"/>
      <c r="H23" s="12">
        <f>IF(E23="وارد",F23*G23,0)</f>
        <v/>
      </c>
      <c r="I23" s="11">
        <f>IF(C23="","",IFERROR(VLOOKUP(C23,'الأصناف'!$A$6:$D$105,4,FALSE),0)+SUMIFS($F$6:F23,$C$6:C23,C23,$E$6:E23,"وارد")-SUMIFS($F$6:F23,$C$6:C23,C23,$E$6:E23,"منصرف"))</f>
        <v/>
      </c>
      <c r="J23" s="8" t="n"/>
    </row>
    <row r="24">
      <c r="A24" s="17" t="n"/>
      <c r="B24" s="8" t="n"/>
      <c r="C24" s="8" t="n"/>
      <c r="D24" s="13">
        <f>IF(C24="","",IFERROR(VLOOKUP(C24,'الأصناف'!$A$6:$B$105,2,FALSE),"رمز غير معروف"))</f>
        <v/>
      </c>
      <c r="E24" s="8" t="n"/>
      <c r="F24" s="9" t="n"/>
      <c r="G24" s="10" t="n"/>
      <c r="H24" s="12">
        <f>IF(E24="وارد",F24*G24,0)</f>
        <v/>
      </c>
      <c r="I24" s="11">
        <f>IF(C24="","",IFERROR(VLOOKUP(C24,'الأصناف'!$A$6:$D$105,4,FALSE),0)+SUMIFS($F$6:F24,$C$6:C24,C24,$E$6:E24,"وارد")-SUMIFS($F$6:F24,$C$6:C24,C24,$E$6:E24,"منصرف"))</f>
        <v/>
      </c>
      <c r="J24" s="8" t="n"/>
    </row>
    <row r="25">
      <c r="A25" s="17" t="n"/>
      <c r="B25" s="8" t="n"/>
      <c r="C25" s="8" t="n"/>
      <c r="D25" s="13">
        <f>IF(C25="","",IFERROR(VLOOKUP(C25,'الأصناف'!$A$6:$B$105,2,FALSE),"رمز غير معروف"))</f>
        <v/>
      </c>
      <c r="E25" s="8" t="n"/>
      <c r="F25" s="9" t="n"/>
      <c r="G25" s="10" t="n"/>
      <c r="H25" s="12">
        <f>IF(E25="وارد",F25*G25,0)</f>
        <v/>
      </c>
      <c r="I25" s="11">
        <f>IF(C25="","",IFERROR(VLOOKUP(C25,'الأصناف'!$A$6:$D$105,4,FALSE),0)+SUMIFS($F$6:F25,$C$6:C25,C25,$E$6:E25,"وارد")-SUMIFS($F$6:F25,$C$6:C25,C25,$E$6:E25,"منصرف"))</f>
        <v/>
      </c>
      <c r="J25" s="8" t="n"/>
    </row>
    <row r="26">
      <c r="A26" s="17" t="n"/>
      <c r="B26" s="8" t="n"/>
      <c r="C26" s="8" t="n"/>
      <c r="D26" s="13">
        <f>IF(C26="","",IFERROR(VLOOKUP(C26,'الأصناف'!$A$6:$B$105,2,FALSE),"رمز غير معروف"))</f>
        <v/>
      </c>
      <c r="E26" s="8" t="n"/>
      <c r="F26" s="9" t="n"/>
      <c r="G26" s="10" t="n"/>
      <c r="H26" s="12">
        <f>IF(E26="وارد",F26*G26,0)</f>
        <v/>
      </c>
      <c r="I26" s="11">
        <f>IF(C26="","",IFERROR(VLOOKUP(C26,'الأصناف'!$A$6:$D$105,4,FALSE),0)+SUMIFS($F$6:F26,$C$6:C26,C26,$E$6:E26,"وارد")-SUMIFS($F$6:F26,$C$6:C26,C26,$E$6:E26,"منصرف"))</f>
        <v/>
      </c>
      <c r="J26" s="8" t="n"/>
    </row>
    <row r="27">
      <c r="A27" s="17" t="n"/>
      <c r="B27" s="8" t="n"/>
      <c r="C27" s="8" t="n"/>
      <c r="D27" s="13">
        <f>IF(C27="","",IFERROR(VLOOKUP(C27,'الأصناف'!$A$6:$B$105,2,FALSE),"رمز غير معروف"))</f>
        <v/>
      </c>
      <c r="E27" s="8" t="n"/>
      <c r="F27" s="9" t="n"/>
      <c r="G27" s="10" t="n"/>
      <c r="H27" s="12">
        <f>IF(E27="وارد",F27*G27,0)</f>
        <v/>
      </c>
      <c r="I27" s="11">
        <f>IF(C27="","",IFERROR(VLOOKUP(C27,'الأصناف'!$A$6:$D$105,4,FALSE),0)+SUMIFS($F$6:F27,$C$6:C27,C27,$E$6:E27,"وارد")-SUMIFS($F$6:F27,$C$6:C27,C27,$E$6:E27,"منصرف"))</f>
        <v/>
      </c>
      <c r="J27" s="8" t="n"/>
    </row>
    <row r="28">
      <c r="A28" s="17" t="n"/>
      <c r="B28" s="8" t="n"/>
      <c r="C28" s="8" t="n"/>
      <c r="D28" s="13">
        <f>IF(C28="","",IFERROR(VLOOKUP(C28,'الأصناف'!$A$6:$B$105,2,FALSE),"رمز غير معروف"))</f>
        <v/>
      </c>
      <c r="E28" s="8" t="n"/>
      <c r="F28" s="9" t="n"/>
      <c r="G28" s="10" t="n"/>
      <c r="H28" s="12">
        <f>IF(E28="وارد",F28*G28,0)</f>
        <v/>
      </c>
      <c r="I28" s="11">
        <f>IF(C28="","",IFERROR(VLOOKUP(C28,'الأصناف'!$A$6:$D$105,4,FALSE),0)+SUMIFS($F$6:F28,$C$6:C28,C28,$E$6:E28,"وارد")-SUMIFS($F$6:F28,$C$6:C28,C28,$E$6:E28,"منصرف"))</f>
        <v/>
      </c>
      <c r="J28" s="8" t="n"/>
    </row>
    <row r="29">
      <c r="A29" s="17" t="n"/>
      <c r="B29" s="8" t="n"/>
      <c r="C29" s="8" t="n"/>
      <c r="D29" s="13">
        <f>IF(C29="","",IFERROR(VLOOKUP(C29,'الأصناف'!$A$6:$B$105,2,FALSE),"رمز غير معروف"))</f>
        <v/>
      </c>
      <c r="E29" s="8" t="n"/>
      <c r="F29" s="9" t="n"/>
      <c r="G29" s="10" t="n"/>
      <c r="H29" s="12">
        <f>IF(E29="وارد",F29*G29,0)</f>
        <v/>
      </c>
      <c r="I29" s="11">
        <f>IF(C29="","",IFERROR(VLOOKUP(C29,'الأصناف'!$A$6:$D$105,4,FALSE),0)+SUMIFS($F$6:F29,$C$6:C29,C29,$E$6:E29,"وارد")-SUMIFS($F$6:F29,$C$6:C29,C29,$E$6:E29,"منصرف"))</f>
        <v/>
      </c>
      <c r="J29" s="8" t="n"/>
    </row>
    <row r="30">
      <c r="A30" s="17" t="n"/>
      <c r="B30" s="8" t="n"/>
      <c r="C30" s="8" t="n"/>
      <c r="D30" s="13">
        <f>IF(C30="","",IFERROR(VLOOKUP(C30,'الأصناف'!$A$6:$B$105,2,FALSE),"رمز غير معروف"))</f>
        <v/>
      </c>
      <c r="E30" s="8" t="n"/>
      <c r="F30" s="9" t="n"/>
      <c r="G30" s="10" t="n"/>
      <c r="H30" s="12">
        <f>IF(E30="وارد",F30*G30,0)</f>
        <v/>
      </c>
      <c r="I30" s="11">
        <f>IF(C30="","",IFERROR(VLOOKUP(C30,'الأصناف'!$A$6:$D$105,4,FALSE),0)+SUMIFS($F$6:F30,$C$6:C30,C30,$E$6:E30,"وارد")-SUMIFS($F$6:F30,$C$6:C30,C30,$E$6:E30,"منصرف"))</f>
        <v/>
      </c>
      <c r="J30" s="8" t="n"/>
    </row>
    <row r="31">
      <c r="A31" s="17" t="n"/>
      <c r="B31" s="8" t="n"/>
      <c r="C31" s="8" t="n"/>
      <c r="D31" s="13">
        <f>IF(C31="","",IFERROR(VLOOKUP(C31,'الأصناف'!$A$6:$B$105,2,FALSE),"رمز غير معروف"))</f>
        <v/>
      </c>
      <c r="E31" s="8" t="n"/>
      <c r="F31" s="9" t="n"/>
      <c r="G31" s="10" t="n"/>
      <c r="H31" s="12">
        <f>IF(E31="وارد",F31*G31,0)</f>
        <v/>
      </c>
      <c r="I31" s="11">
        <f>IF(C31="","",IFERROR(VLOOKUP(C31,'الأصناف'!$A$6:$D$105,4,FALSE),0)+SUMIFS($F$6:F31,$C$6:C31,C31,$E$6:E31,"وارد")-SUMIFS($F$6:F31,$C$6:C31,C31,$E$6:E31,"منصرف"))</f>
        <v/>
      </c>
      <c r="J31" s="8" t="n"/>
    </row>
    <row r="32">
      <c r="A32" s="17" t="n"/>
      <c r="B32" s="8" t="n"/>
      <c r="C32" s="8" t="n"/>
      <c r="D32" s="13">
        <f>IF(C32="","",IFERROR(VLOOKUP(C32,'الأصناف'!$A$6:$B$105,2,FALSE),"رمز غير معروف"))</f>
        <v/>
      </c>
      <c r="E32" s="8" t="n"/>
      <c r="F32" s="9" t="n"/>
      <c r="G32" s="10" t="n"/>
      <c r="H32" s="12">
        <f>IF(E32="وارد",F32*G32,0)</f>
        <v/>
      </c>
      <c r="I32" s="11">
        <f>IF(C32="","",IFERROR(VLOOKUP(C32,'الأصناف'!$A$6:$D$105,4,FALSE),0)+SUMIFS($F$6:F32,$C$6:C32,C32,$E$6:E32,"وارد")-SUMIFS($F$6:F32,$C$6:C32,C32,$E$6:E32,"منصرف"))</f>
        <v/>
      </c>
      <c r="J32" s="8" t="n"/>
    </row>
    <row r="33">
      <c r="A33" s="17" t="n"/>
      <c r="B33" s="8" t="n"/>
      <c r="C33" s="8" t="n"/>
      <c r="D33" s="13">
        <f>IF(C33="","",IFERROR(VLOOKUP(C33,'الأصناف'!$A$6:$B$105,2,FALSE),"رمز غير معروف"))</f>
        <v/>
      </c>
      <c r="E33" s="8" t="n"/>
      <c r="F33" s="9" t="n"/>
      <c r="G33" s="10" t="n"/>
      <c r="H33" s="12">
        <f>IF(E33="وارد",F33*G33,0)</f>
        <v/>
      </c>
      <c r="I33" s="11">
        <f>IF(C33="","",IFERROR(VLOOKUP(C33,'الأصناف'!$A$6:$D$105,4,FALSE),0)+SUMIFS($F$6:F33,$C$6:C33,C33,$E$6:E33,"وارد")-SUMIFS($F$6:F33,$C$6:C33,C33,$E$6:E33,"منصرف"))</f>
        <v/>
      </c>
      <c r="J33" s="8" t="n"/>
    </row>
    <row r="34">
      <c r="A34" s="17" t="n"/>
      <c r="B34" s="8" t="n"/>
      <c r="C34" s="8" t="n"/>
      <c r="D34" s="13">
        <f>IF(C34="","",IFERROR(VLOOKUP(C34,'الأصناف'!$A$6:$B$105,2,FALSE),"رمز غير معروف"))</f>
        <v/>
      </c>
      <c r="E34" s="8" t="n"/>
      <c r="F34" s="9" t="n"/>
      <c r="G34" s="10" t="n"/>
      <c r="H34" s="12">
        <f>IF(E34="وارد",F34*G34,0)</f>
        <v/>
      </c>
      <c r="I34" s="11">
        <f>IF(C34="","",IFERROR(VLOOKUP(C34,'الأصناف'!$A$6:$D$105,4,FALSE),0)+SUMIFS($F$6:F34,$C$6:C34,C34,$E$6:E34,"وارد")-SUMIFS($F$6:F34,$C$6:C34,C34,$E$6:E34,"منصرف"))</f>
        <v/>
      </c>
      <c r="J34" s="8" t="n"/>
    </row>
    <row r="35">
      <c r="A35" s="17" t="n"/>
      <c r="B35" s="8" t="n"/>
      <c r="C35" s="8" t="n"/>
      <c r="D35" s="13">
        <f>IF(C35="","",IFERROR(VLOOKUP(C35,'الأصناف'!$A$6:$B$105,2,FALSE),"رمز غير معروف"))</f>
        <v/>
      </c>
      <c r="E35" s="8" t="n"/>
      <c r="F35" s="9" t="n"/>
      <c r="G35" s="10" t="n"/>
      <c r="H35" s="12">
        <f>IF(E35="وارد",F35*G35,0)</f>
        <v/>
      </c>
      <c r="I35" s="11">
        <f>IF(C35="","",IFERROR(VLOOKUP(C35,'الأصناف'!$A$6:$D$105,4,FALSE),0)+SUMIFS($F$6:F35,$C$6:C35,C35,$E$6:E35,"وارد")-SUMIFS($F$6:F35,$C$6:C35,C35,$E$6:E35,"منصرف"))</f>
        <v/>
      </c>
      <c r="J35" s="8" t="n"/>
    </row>
    <row r="36">
      <c r="A36" s="17" t="n"/>
      <c r="B36" s="8" t="n"/>
      <c r="C36" s="8" t="n"/>
      <c r="D36" s="13">
        <f>IF(C36="","",IFERROR(VLOOKUP(C36,'الأصناف'!$A$6:$B$105,2,FALSE),"رمز غير معروف"))</f>
        <v/>
      </c>
      <c r="E36" s="8" t="n"/>
      <c r="F36" s="9" t="n"/>
      <c r="G36" s="10" t="n"/>
      <c r="H36" s="12">
        <f>IF(E36="وارد",F36*G36,0)</f>
        <v/>
      </c>
      <c r="I36" s="11">
        <f>IF(C36="","",IFERROR(VLOOKUP(C36,'الأصناف'!$A$6:$D$105,4,FALSE),0)+SUMIFS($F$6:F36,$C$6:C36,C36,$E$6:E36,"وارد")-SUMIFS($F$6:F36,$C$6:C36,C36,$E$6:E36,"منصرف"))</f>
        <v/>
      </c>
      <c r="J36" s="8" t="n"/>
    </row>
    <row r="37">
      <c r="A37" s="17" t="n"/>
      <c r="B37" s="8" t="n"/>
      <c r="C37" s="8" t="n"/>
      <c r="D37" s="13">
        <f>IF(C37="","",IFERROR(VLOOKUP(C37,'الأصناف'!$A$6:$B$105,2,FALSE),"رمز غير معروف"))</f>
        <v/>
      </c>
      <c r="E37" s="8" t="n"/>
      <c r="F37" s="9" t="n"/>
      <c r="G37" s="10" t="n"/>
      <c r="H37" s="12">
        <f>IF(E37="وارد",F37*G37,0)</f>
        <v/>
      </c>
      <c r="I37" s="11">
        <f>IF(C37="","",IFERROR(VLOOKUP(C37,'الأصناف'!$A$6:$D$105,4,FALSE),0)+SUMIFS($F$6:F37,$C$6:C37,C37,$E$6:E37,"وارد")-SUMIFS($F$6:F37,$C$6:C37,C37,$E$6:E37,"منصرف"))</f>
        <v/>
      </c>
      <c r="J37" s="8" t="n"/>
    </row>
    <row r="38">
      <c r="A38" s="17" t="n"/>
      <c r="B38" s="8" t="n"/>
      <c r="C38" s="8" t="n"/>
      <c r="D38" s="13">
        <f>IF(C38="","",IFERROR(VLOOKUP(C38,'الأصناف'!$A$6:$B$105,2,FALSE),"رمز غير معروف"))</f>
        <v/>
      </c>
      <c r="E38" s="8" t="n"/>
      <c r="F38" s="9" t="n"/>
      <c r="G38" s="10" t="n"/>
      <c r="H38" s="12">
        <f>IF(E38="وارد",F38*G38,0)</f>
        <v/>
      </c>
      <c r="I38" s="11">
        <f>IF(C38="","",IFERROR(VLOOKUP(C38,'الأصناف'!$A$6:$D$105,4,FALSE),0)+SUMIFS($F$6:F38,$C$6:C38,C38,$E$6:E38,"وارد")-SUMIFS($F$6:F38,$C$6:C38,C38,$E$6:E38,"منصرف"))</f>
        <v/>
      </c>
      <c r="J38" s="8" t="n"/>
    </row>
    <row r="39">
      <c r="A39" s="17" t="n"/>
      <c r="B39" s="8" t="n"/>
      <c r="C39" s="8" t="n"/>
      <c r="D39" s="13">
        <f>IF(C39="","",IFERROR(VLOOKUP(C39,'الأصناف'!$A$6:$B$105,2,FALSE),"رمز غير معروف"))</f>
        <v/>
      </c>
      <c r="E39" s="8" t="n"/>
      <c r="F39" s="9" t="n"/>
      <c r="G39" s="10" t="n"/>
      <c r="H39" s="12">
        <f>IF(E39="وارد",F39*G39,0)</f>
        <v/>
      </c>
      <c r="I39" s="11">
        <f>IF(C39="","",IFERROR(VLOOKUP(C39,'الأصناف'!$A$6:$D$105,4,FALSE),0)+SUMIFS($F$6:F39,$C$6:C39,C39,$E$6:E39,"وارد")-SUMIFS($F$6:F39,$C$6:C39,C39,$E$6:E39,"منصرف"))</f>
        <v/>
      </c>
      <c r="J39" s="8" t="n"/>
    </row>
    <row r="40">
      <c r="A40" s="17" t="n"/>
      <c r="B40" s="8" t="n"/>
      <c r="C40" s="8" t="n"/>
      <c r="D40" s="13">
        <f>IF(C40="","",IFERROR(VLOOKUP(C40,'الأصناف'!$A$6:$B$105,2,FALSE),"رمز غير معروف"))</f>
        <v/>
      </c>
      <c r="E40" s="8" t="n"/>
      <c r="F40" s="9" t="n"/>
      <c r="G40" s="10" t="n"/>
      <c r="H40" s="12">
        <f>IF(E40="وارد",F40*G40,0)</f>
        <v/>
      </c>
      <c r="I40" s="11">
        <f>IF(C40="","",IFERROR(VLOOKUP(C40,'الأصناف'!$A$6:$D$105,4,FALSE),0)+SUMIFS($F$6:F40,$C$6:C40,C40,$E$6:E40,"وارد")-SUMIFS($F$6:F40,$C$6:C40,C40,$E$6:E40,"منصرف"))</f>
        <v/>
      </c>
      <c r="J40" s="8" t="n"/>
    </row>
    <row r="41">
      <c r="A41" s="17" t="n"/>
      <c r="B41" s="8" t="n"/>
      <c r="C41" s="8" t="n"/>
      <c r="D41" s="13">
        <f>IF(C41="","",IFERROR(VLOOKUP(C41,'الأصناف'!$A$6:$B$105,2,FALSE),"رمز غير معروف"))</f>
        <v/>
      </c>
      <c r="E41" s="8" t="n"/>
      <c r="F41" s="9" t="n"/>
      <c r="G41" s="10" t="n"/>
      <c r="H41" s="12">
        <f>IF(E41="وارد",F41*G41,0)</f>
        <v/>
      </c>
      <c r="I41" s="11">
        <f>IF(C41="","",IFERROR(VLOOKUP(C41,'الأصناف'!$A$6:$D$105,4,FALSE),0)+SUMIFS($F$6:F41,$C$6:C41,C41,$E$6:E41,"وارد")-SUMIFS($F$6:F41,$C$6:C41,C41,$E$6:E41,"منصرف"))</f>
        <v/>
      </c>
      <c r="J41" s="8" t="n"/>
    </row>
    <row r="42">
      <c r="A42" s="17" t="n"/>
      <c r="B42" s="8" t="n"/>
      <c r="C42" s="8" t="n"/>
      <c r="D42" s="13">
        <f>IF(C42="","",IFERROR(VLOOKUP(C42,'الأصناف'!$A$6:$B$105,2,FALSE),"رمز غير معروف"))</f>
        <v/>
      </c>
      <c r="E42" s="8" t="n"/>
      <c r="F42" s="9" t="n"/>
      <c r="G42" s="10" t="n"/>
      <c r="H42" s="12">
        <f>IF(E42="وارد",F42*G42,0)</f>
        <v/>
      </c>
      <c r="I42" s="11">
        <f>IF(C42="","",IFERROR(VLOOKUP(C42,'الأصناف'!$A$6:$D$105,4,FALSE),0)+SUMIFS($F$6:F42,$C$6:C42,C42,$E$6:E42,"وارد")-SUMIFS($F$6:F42,$C$6:C42,C42,$E$6:E42,"منصرف"))</f>
        <v/>
      </c>
      <c r="J42" s="8" t="n"/>
    </row>
    <row r="43">
      <c r="A43" s="17" t="n"/>
      <c r="B43" s="8" t="n"/>
      <c r="C43" s="8" t="n"/>
      <c r="D43" s="13">
        <f>IF(C43="","",IFERROR(VLOOKUP(C43,'الأصناف'!$A$6:$B$105,2,FALSE),"رمز غير معروف"))</f>
        <v/>
      </c>
      <c r="E43" s="8" t="n"/>
      <c r="F43" s="9" t="n"/>
      <c r="G43" s="10" t="n"/>
      <c r="H43" s="12">
        <f>IF(E43="وارد",F43*G43,0)</f>
        <v/>
      </c>
      <c r="I43" s="11">
        <f>IF(C43="","",IFERROR(VLOOKUP(C43,'الأصناف'!$A$6:$D$105,4,FALSE),0)+SUMIFS($F$6:F43,$C$6:C43,C43,$E$6:E43,"وارد")-SUMIFS($F$6:F43,$C$6:C43,C43,$E$6:E43,"منصرف"))</f>
        <v/>
      </c>
      <c r="J43" s="8" t="n"/>
    </row>
    <row r="44">
      <c r="A44" s="17" t="n"/>
      <c r="B44" s="8" t="n"/>
      <c r="C44" s="8" t="n"/>
      <c r="D44" s="13">
        <f>IF(C44="","",IFERROR(VLOOKUP(C44,'الأصناف'!$A$6:$B$105,2,FALSE),"رمز غير معروف"))</f>
        <v/>
      </c>
      <c r="E44" s="8" t="n"/>
      <c r="F44" s="9" t="n"/>
      <c r="G44" s="10" t="n"/>
      <c r="H44" s="12">
        <f>IF(E44="وارد",F44*G44,0)</f>
        <v/>
      </c>
      <c r="I44" s="11">
        <f>IF(C44="","",IFERROR(VLOOKUP(C44,'الأصناف'!$A$6:$D$105,4,FALSE),0)+SUMIFS($F$6:F44,$C$6:C44,C44,$E$6:E44,"وارد")-SUMIFS($F$6:F44,$C$6:C44,C44,$E$6:E44,"منصرف"))</f>
        <v/>
      </c>
      <c r="J44" s="8" t="n"/>
    </row>
    <row r="45">
      <c r="A45" s="17" t="n"/>
      <c r="B45" s="8" t="n"/>
      <c r="C45" s="8" t="n"/>
      <c r="D45" s="13">
        <f>IF(C45="","",IFERROR(VLOOKUP(C45,'الأصناف'!$A$6:$B$105,2,FALSE),"رمز غير معروف"))</f>
        <v/>
      </c>
      <c r="E45" s="8" t="n"/>
      <c r="F45" s="9" t="n"/>
      <c r="G45" s="10" t="n"/>
      <c r="H45" s="12">
        <f>IF(E45="وارد",F45*G45,0)</f>
        <v/>
      </c>
      <c r="I45" s="11">
        <f>IF(C45="","",IFERROR(VLOOKUP(C45,'الأصناف'!$A$6:$D$105,4,FALSE),0)+SUMIFS($F$6:F45,$C$6:C45,C45,$E$6:E45,"وارد")-SUMIFS($F$6:F45,$C$6:C45,C45,$E$6:E45,"منصرف"))</f>
        <v/>
      </c>
      <c r="J45" s="8" t="n"/>
    </row>
    <row r="46">
      <c r="A46" s="17" t="n"/>
      <c r="B46" s="8" t="n"/>
      <c r="C46" s="8" t="n"/>
      <c r="D46" s="13">
        <f>IF(C46="","",IFERROR(VLOOKUP(C46,'الأصناف'!$A$6:$B$105,2,FALSE),"رمز غير معروف"))</f>
        <v/>
      </c>
      <c r="E46" s="8" t="n"/>
      <c r="F46" s="9" t="n"/>
      <c r="G46" s="10" t="n"/>
      <c r="H46" s="12">
        <f>IF(E46="وارد",F46*G46,0)</f>
        <v/>
      </c>
      <c r="I46" s="11">
        <f>IF(C46="","",IFERROR(VLOOKUP(C46,'الأصناف'!$A$6:$D$105,4,FALSE),0)+SUMIFS($F$6:F46,$C$6:C46,C46,$E$6:E46,"وارد")-SUMIFS($F$6:F46,$C$6:C46,C46,$E$6:E46,"منصرف"))</f>
        <v/>
      </c>
      <c r="J46" s="8" t="n"/>
    </row>
    <row r="47">
      <c r="A47" s="17" t="n"/>
      <c r="B47" s="8" t="n"/>
      <c r="C47" s="8" t="n"/>
      <c r="D47" s="13">
        <f>IF(C47="","",IFERROR(VLOOKUP(C47,'الأصناف'!$A$6:$B$105,2,FALSE),"رمز غير معروف"))</f>
        <v/>
      </c>
      <c r="E47" s="8" t="n"/>
      <c r="F47" s="9" t="n"/>
      <c r="G47" s="10" t="n"/>
      <c r="H47" s="12">
        <f>IF(E47="وارد",F47*G47,0)</f>
        <v/>
      </c>
      <c r="I47" s="11">
        <f>IF(C47="","",IFERROR(VLOOKUP(C47,'الأصناف'!$A$6:$D$105,4,FALSE),0)+SUMIFS($F$6:F47,$C$6:C47,C47,$E$6:E47,"وارد")-SUMIFS($F$6:F47,$C$6:C47,C47,$E$6:E47,"منصرف"))</f>
        <v/>
      </c>
      <c r="J47" s="8" t="n"/>
    </row>
    <row r="48">
      <c r="A48" s="17" t="n"/>
      <c r="B48" s="8" t="n"/>
      <c r="C48" s="8" t="n"/>
      <c r="D48" s="13">
        <f>IF(C48="","",IFERROR(VLOOKUP(C48,'الأصناف'!$A$6:$B$105,2,FALSE),"رمز غير معروف"))</f>
        <v/>
      </c>
      <c r="E48" s="8" t="n"/>
      <c r="F48" s="9" t="n"/>
      <c r="G48" s="10" t="n"/>
      <c r="H48" s="12">
        <f>IF(E48="وارد",F48*G48,0)</f>
        <v/>
      </c>
      <c r="I48" s="11">
        <f>IF(C48="","",IFERROR(VLOOKUP(C48,'الأصناف'!$A$6:$D$105,4,FALSE),0)+SUMIFS($F$6:F48,$C$6:C48,C48,$E$6:E48,"وارد")-SUMIFS($F$6:F48,$C$6:C48,C48,$E$6:E48,"منصرف"))</f>
        <v/>
      </c>
      <c r="J48" s="8" t="n"/>
    </row>
    <row r="49">
      <c r="A49" s="17" t="n"/>
      <c r="B49" s="8" t="n"/>
      <c r="C49" s="8" t="n"/>
      <c r="D49" s="13">
        <f>IF(C49="","",IFERROR(VLOOKUP(C49,'الأصناف'!$A$6:$B$105,2,FALSE),"رمز غير معروف"))</f>
        <v/>
      </c>
      <c r="E49" s="8" t="n"/>
      <c r="F49" s="9" t="n"/>
      <c r="G49" s="10" t="n"/>
      <c r="H49" s="12">
        <f>IF(E49="وارد",F49*G49,0)</f>
        <v/>
      </c>
      <c r="I49" s="11">
        <f>IF(C49="","",IFERROR(VLOOKUP(C49,'الأصناف'!$A$6:$D$105,4,FALSE),0)+SUMIFS($F$6:F49,$C$6:C49,C49,$E$6:E49,"وارد")-SUMIFS($F$6:F49,$C$6:C49,C49,$E$6:E49,"منصرف"))</f>
        <v/>
      </c>
      <c r="J49" s="8" t="n"/>
    </row>
    <row r="50">
      <c r="A50" s="17" t="n"/>
      <c r="B50" s="8" t="n"/>
      <c r="C50" s="8" t="n"/>
      <c r="D50" s="13">
        <f>IF(C50="","",IFERROR(VLOOKUP(C50,'الأصناف'!$A$6:$B$105,2,FALSE),"رمز غير معروف"))</f>
        <v/>
      </c>
      <c r="E50" s="8" t="n"/>
      <c r="F50" s="9" t="n"/>
      <c r="G50" s="10" t="n"/>
      <c r="H50" s="12">
        <f>IF(E50="وارد",F50*G50,0)</f>
        <v/>
      </c>
      <c r="I50" s="11">
        <f>IF(C50="","",IFERROR(VLOOKUP(C50,'الأصناف'!$A$6:$D$105,4,FALSE),0)+SUMIFS($F$6:F50,$C$6:C50,C50,$E$6:E50,"وارد")-SUMIFS($F$6:F50,$C$6:C50,C50,$E$6:E50,"منصرف"))</f>
        <v/>
      </c>
      <c r="J50" s="8" t="n"/>
    </row>
    <row r="51">
      <c r="A51" s="17" t="n"/>
      <c r="B51" s="8" t="n"/>
      <c r="C51" s="8" t="n"/>
      <c r="D51" s="13">
        <f>IF(C51="","",IFERROR(VLOOKUP(C51,'الأصناف'!$A$6:$B$105,2,FALSE),"رمز غير معروف"))</f>
        <v/>
      </c>
      <c r="E51" s="8" t="n"/>
      <c r="F51" s="9" t="n"/>
      <c r="G51" s="10" t="n"/>
      <c r="H51" s="12">
        <f>IF(E51="وارد",F51*G51,0)</f>
        <v/>
      </c>
      <c r="I51" s="11">
        <f>IF(C51="","",IFERROR(VLOOKUP(C51,'الأصناف'!$A$6:$D$105,4,FALSE),0)+SUMIFS($F$6:F51,$C$6:C51,C51,$E$6:E51,"وارد")-SUMIFS($F$6:F51,$C$6:C51,C51,$E$6:E51,"منصرف"))</f>
        <v/>
      </c>
      <c r="J51" s="8" t="n"/>
    </row>
    <row r="52">
      <c r="A52" s="17" t="n"/>
      <c r="B52" s="8" t="n"/>
      <c r="C52" s="8" t="n"/>
      <c r="D52" s="13">
        <f>IF(C52="","",IFERROR(VLOOKUP(C52,'الأصناف'!$A$6:$B$105,2,FALSE),"رمز غير معروف"))</f>
        <v/>
      </c>
      <c r="E52" s="8" t="n"/>
      <c r="F52" s="9" t="n"/>
      <c r="G52" s="10" t="n"/>
      <c r="H52" s="12">
        <f>IF(E52="وارد",F52*G52,0)</f>
        <v/>
      </c>
      <c r="I52" s="11">
        <f>IF(C52="","",IFERROR(VLOOKUP(C52,'الأصناف'!$A$6:$D$105,4,FALSE),0)+SUMIFS($F$6:F52,$C$6:C52,C52,$E$6:E52,"وارد")-SUMIFS($F$6:F52,$C$6:C52,C52,$E$6:E52,"منصرف"))</f>
        <v/>
      </c>
      <c r="J52" s="8" t="n"/>
    </row>
    <row r="53">
      <c r="A53" s="17" t="n"/>
      <c r="B53" s="8" t="n"/>
      <c r="C53" s="8" t="n"/>
      <c r="D53" s="13">
        <f>IF(C53="","",IFERROR(VLOOKUP(C53,'الأصناف'!$A$6:$B$105,2,FALSE),"رمز غير معروف"))</f>
        <v/>
      </c>
      <c r="E53" s="8" t="n"/>
      <c r="F53" s="9" t="n"/>
      <c r="G53" s="10" t="n"/>
      <c r="H53" s="12">
        <f>IF(E53="وارد",F53*G53,0)</f>
        <v/>
      </c>
      <c r="I53" s="11">
        <f>IF(C53="","",IFERROR(VLOOKUP(C53,'الأصناف'!$A$6:$D$105,4,FALSE),0)+SUMIFS($F$6:F53,$C$6:C53,C53,$E$6:E53,"وارد")-SUMIFS($F$6:F53,$C$6:C53,C53,$E$6:E53,"منصرف"))</f>
        <v/>
      </c>
      <c r="J53" s="8" t="n"/>
    </row>
    <row r="54">
      <c r="A54" s="17" t="n"/>
      <c r="B54" s="8" t="n"/>
      <c r="C54" s="8" t="n"/>
      <c r="D54" s="13">
        <f>IF(C54="","",IFERROR(VLOOKUP(C54,'الأصناف'!$A$6:$B$105,2,FALSE),"رمز غير معروف"))</f>
        <v/>
      </c>
      <c r="E54" s="8" t="n"/>
      <c r="F54" s="9" t="n"/>
      <c r="G54" s="10" t="n"/>
      <c r="H54" s="12">
        <f>IF(E54="وارد",F54*G54,0)</f>
        <v/>
      </c>
      <c r="I54" s="11">
        <f>IF(C54="","",IFERROR(VLOOKUP(C54,'الأصناف'!$A$6:$D$105,4,FALSE),0)+SUMIFS($F$6:F54,$C$6:C54,C54,$E$6:E54,"وارد")-SUMIFS($F$6:F54,$C$6:C54,C54,$E$6:E54,"منصرف"))</f>
        <v/>
      </c>
      <c r="J54" s="8" t="n"/>
    </row>
    <row r="55">
      <c r="A55" s="17" t="n"/>
      <c r="B55" s="8" t="n"/>
      <c r="C55" s="8" t="n"/>
      <c r="D55" s="13">
        <f>IF(C55="","",IFERROR(VLOOKUP(C55,'الأصناف'!$A$6:$B$105,2,FALSE),"رمز غير معروف"))</f>
        <v/>
      </c>
      <c r="E55" s="8" t="n"/>
      <c r="F55" s="9" t="n"/>
      <c r="G55" s="10" t="n"/>
      <c r="H55" s="12">
        <f>IF(E55="وارد",F55*G55,0)</f>
        <v/>
      </c>
      <c r="I55" s="11">
        <f>IF(C55="","",IFERROR(VLOOKUP(C55,'الأصناف'!$A$6:$D$105,4,FALSE),0)+SUMIFS($F$6:F55,$C$6:C55,C55,$E$6:E55,"وارد")-SUMIFS($F$6:F55,$C$6:C55,C55,$E$6:E55,"منصرف"))</f>
        <v/>
      </c>
      <c r="J55" s="8" t="n"/>
    </row>
    <row r="56">
      <c r="A56" s="17" t="n"/>
      <c r="B56" s="8" t="n"/>
      <c r="C56" s="8" t="n"/>
      <c r="D56" s="13">
        <f>IF(C56="","",IFERROR(VLOOKUP(C56,'الأصناف'!$A$6:$B$105,2,FALSE),"رمز غير معروف"))</f>
        <v/>
      </c>
      <c r="E56" s="8" t="n"/>
      <c r="F56" s="9" t="n"/>
      <c r="G56" s="10" t="n"/>
      <c r="H56" s="12">
        <f>IF(E56="وارد",F56*G56,0)</f>
        <v/>
      </c>
      <c r="I56" s="11">
        <f>IF(C56="","",IFERROR(VLOOKUP(C56,'الأصناف'!$A$6:$D$105,4,FALSE),0)+SUMIFS($F$6:F56,$C$6:C56,C56,$E$6:E56,"وارد")-SUMIFS($F$6:F56,$C$6:C56,C56,$E$6:E56,"منصرف"))</f>
        <v/>
      </c>
      <c r="J56" s="8" t="n"/>
    </row>
    <row r="57">
      <c r="A57" s="17" t="n"/>
      <c r="B57" s="8" t="n"/>
      <c r="C57" s="8" t="n"/>
      <c r="D57" s="13">
        <f>IF(C57="","",IFERROR(VLOOKUP(C57,'الأصناف'!$A$6:$B$105,2,FALSE),"رمز غير معروف"))</f>
        <v/>
      </c>
      <c r="E57" s="8" t="n"/>
      <c r="F57" s="9" t="n"/>
      <c r="G57" s="10" t="n"/>
      <c r="H57" s="12">
        <f>IF(E57="وارد",F57*G57,0)</f>
        <v/>
      </c>
      <c r="I57" s="11">
        <f>IF(C57="","",IFERROR(VLOOKUP(C57,'الأصناف'!$A$6:$D$105,4,FALSE),0)+SUMIFS($F$6:F57,$C$6:C57,C57,$E$6:E57,"وارد")-SUMIFS($F$6:F57,$C$6:C57,C57,$E$6:E57,"منصرف"))</f>
        <v/>
      </c>
      <c r="J57" s="8" t="n"/>
    </row>
    <row r="58">
      <c r="A58" s="17" t="n"/>
      <c r="B58" s="8" t="n"/>
      <c r="C58" s="8" t="n"/>
      <c r="D58" s="13">
        <f>IF(C58="","",IFERROR(VLOOKUP(C58,'الأصناف'!$A$6:$B$105,2,FALSE),"رمز غير معروف"))</f>
        <v/>
      </c>
      <c r="E58" s="8" t="n"/>
      <c r="F58" s="9" t="n"/>
      <c r="G58" s="10" t="n"/>
      <c r="H58" s="12">
        <f>IF(E58="وارد",F58*G58,0)</f>
        <v/>
      </c>
      <c r="I58" s="11">
        <f>IF(C58="","",IFERROR(VLOOKUP(C58,'الأصناف'!$A$6:$D$105,4,FALSE),0)+SUMIFS($F$6:F58,$C$6:C58,C58,$E$6:E58,"وارد")-SUMIFS($F$6:F58,$C$6:C58,C58,$E$6:E58,"منصرف"))</f>
        <v/>
      </c>
      <c r="J58" s="8" t="n"/>
    </row>
    <row r="59">
      <c r="A59" s="17" t="n"/>
      <c r="B59" s="8" t="n"/>
      <c r="C59" s="8" t="n"/>
      <c r="D59" s="13">
        <f>IF(C59="","",IFERROR(VLOOKUP(C59,'الأصناف'!$A$6:$B$105,2,FALSE),"رمز غير معروف"))</f>
        <v/>
      </c>
      <c r="E59" s="8" t="n"/>
      <c r="F59" s="9" t="n"/>
      <c r="G59" s="10" t="n"/>
      <c r="H59" s="12">
        <f>IF(E59="وارد",F59*G59,0)</f>
        <v/>
      </c>
      <c r="I59" s="11">
        <f>IF(C59="","",IFERROR(VLOOKUP(C59,'الأصناف'!$A$6:$D$105,4,FALSE),0)+SUMIFS($F$6:F59,$C$6:C59,C59,$E$6:E59,"وارد")-SUMIFS($F$6:F59,$C$6:C59,C59,$E$6:E59,"منصرف"))</f>
        <v/>
      </c>
      <c r="J59" s="8" t="n"/>
    </row>
    <row r="60">
      <c r="A60" s="17" t="n"/>
      <c r="B60" s="8" t="n"/>
      <c r="C60" s="8" t="n"/>
      <c r="D60" s="13">
        <f>IF(C60="","",IFERROR(VLOOKUP(C60,'الأصناف'!$A$6:$B$105,2,FALSE),"رمز غير معروف"))</f>
        <v/>
      </c>
      <c r="E60" s="8" t="n"/>
      <c r="F60" s="9" t="n"/>
      <c r="G60" s="10" t="n"/>
      <c r="H60" s="12">
        <f>IF(E60="وارد",F60*G60,0)</f>
        <v/>
      </c>
      <c r="I60" s="11">
        <f>IF(C60="","",IFERROR(VLOOKUP(C60,'الأصناف'!$A$6:$D$105,4,FALSE),0)+SUMIFS($F$6:F60,$C$6:C60,C60,$E$6:E60,"وارد")-SUMIFS($F$6:F60,$C$6:C60,C60,$E$6:E60,"منصرف"))</f>
        <v/>
      </c>
      <c r="J60" s="8" t="n"/>
    </row>
    <row r="61">
      <c r="A61" s="17" t="n"/>
      <c r="B61" s="8" t="n"/>
      <c r="C61" s="8" t="n"/>
      <c r="D61" s="13">
        <f>IF(C61="","",IFERROR(VLOOKUP(C61,'الأصناف'!$A$6:$B$105,2,FALSE),"رمز غير معروف"))</f>
        <v/>
      </c>
      <c r="E61" s="8" t="n"/>
      <c r="F61" s="9" t="n"/>
      <c r="G61" s="10" t="n"/>
      <c r="H61" s="12">
        <f>IF(E61="وارد",F61*G61,0)</f>
        <v/>
      </c>
      <c r="I61" s="11">
        <f>IF(C61="","",IFERROR(VLOOKUP(C61,'الأصناف'!$A$6:$D$105,4,FALSE),0)+SUMIFS($F$6:F61,$C$6:C61,C61,$E$6:E61,"وارد")-SUMIFS($F$6:F61,$C$6:C61,C61,$E$6:E61,"منصرف"))</f>
        <v/>
      </c>
      <c r="J61" s="8" t="n"/>
    </row>
    <row r="62">
      <c r="A62" s="17" t="n"/>
      <c r="B62" s="8" t="n"/>
      <c r="C62" s="8" t="n"/>
      <c r="D62" s="13">
        <f>IF(C62="","",IFERROR(VLOOKUP(C62,'الأصناف'!$A$6:$B$105,2,FALSE),"رمز غير معروف"))</f>
        <v/>
      </c>
      <c r="E62" s="8" t="n"/>
      <c r="F62" s="9" t="n"/>
      <c r="G62" s="10" t="n"/>
      <c r="H62" s="12">
        <f>IF(E62="وارد",F62*G62,0)</f>
        <v/>
      </c>
      <c r="I62" s="11">
        <f>IF(C62="","",IFERROR(VLOOKUP(C62,'الأصناف'!$A$6:$D$105,4,FALSE),0)+SUMIFS($F$6:F62,$C$6:C62,C62,$E$6:E62,"وارد")-SUMIFS($F$6:F62,$C$6:C62,C62,$E$6:E62,"منصرف"))</f>
        <v/>
      </c>
      <c r="J62" s="8" t="n"/>
    </row>
    <row r="63">
      <c r="A63" s="17" t="n"/>
      <c r="B63" s="8" t="n"/>
      <c r="C63" s="8" t="n"/>
      <c r="D63" s="13">
        <f>IF(C63="","",IFERROR(VLOOKUP(C63,'الأصناف'!$A$6:$B$105,2,FALSE),"رمز غير معروف"))</f>
        <v/>
      </c>
      <c r="E63" s="8" t="n"/>
      <c r="F63" s="9" t="n"/>
      <c r="G63" s="10" t="n"/>
      <c r="H63" s="12">
        <f>IF(E63="وارد",F63*G63,0)</f>
        <v/>
      </c>
      <c r="I63" s="11">
        <f>IF(C63="","",IFERROR(VLOOKUP(C63,'الأصناف'!$A$6:$D$105,4,FALSE),0)+SUMIFS($F$6:F63,$C$6:C63,C63,$E$6:E63,"وارد")-SUMIFS($F$6:F63,$C$6:C63,C63,$E$6:E63,"منصرف"))</f>
        <v/>
      </c>
      <c r="J63" s="8" t="n"/>
    </row>
    <row r="64">
      <c r="A64" s="17" t="n"/>
      <c r="B64" s="8" t="n"/>
      <c r="C64" s="8" t="n"/>
      <c r="D64" s="13">
        <f>IF(C64="","",IFERROR(VLOOKUP(C64,'الأصناف'!$A$6:$B$105,2,FALSE),"رمز غير معروف"))</f>
        <v/>
      </c>
      <c r="E64" s="8" t="n"/>
      <c r="F64" s="9" t="n"/>
      <c r="G64" s="10" t="n"/>
      <c r="H64" s="12">
        <f>IF(E64="وارد",F64*G64,0)</f>
        <v/>
      </c>
      <c r="I64" s="11">
        <f>IF(C64="","",IFERROR(VLOOKUP(C64,'الأصناف'!$A$6:$D$105,4,FALSE),0)+SUMIFS($F$6:F64,$C$6:C64,C64,$E$6:E64,"وارد")-SUMIFS($F$6:F64,$C$6:C64,C64,$E$6:E64,"منصرف"))</f>
        <v/>
      </c>
      <c r="J64" s="8" t="n"/>
    </row>
    <row r="65">
      <c r="A65" s="17" t="n"/>
      <c r="B65" s="8" t="n"/>
      <c r="C65" s="8" t="n"/>
      <c r="D65" s="13">
        <f>IF(C65="","",IFERROR(VLOOKUP(C65,'الأصناف'!$A$6:$B$105,2,FALSE),"رمز غير معروف"))</f>
        <v/>
      </c>
      <c r="E65" s="8" t="n"/>
      <c r="F65" s="9" t="n"/>
      <c r="G65" s="10" t="n"/>
      <c r="H65" s="12">
        <f>IF(E65="وارد",F65*G65,0)</f>
        <v/>
      </c>
      <c r="I65" s="11">
        <f>IF(C65="","",IFERROR(VLOOKUP(C65,'الأصناف'!$A$6:$D$105,4,FALSE),0)+SUMIFS($F$6:F65,$C$6:C65,C65,$E$6:E65,"وارد")-SUMIFS($F$6:F65,$C$6:C65,C65,$E$6:E65,"منصرف"))</f>
        <v/>
      </c>
      <c r="J65" s="8" t="n"/>
    </row>
    <row r="66">
      <c r="A66" s="17" t="n"/>
      <c r="B66" s="8" t="n"/>
      <c r="C66" s="8" t="n"/>
      <c r="D66" s="13">
        <f>IF(C66="","",IFERROR(VLOOKUP(C66,'الأصناف'!$A$6:$B$105,2,FALSE),"رمز غير معروف"))</f>
        <v/>
      </c>
      <c r="E66" s="8" t="n"/>
      <c r="F66" s="9" t="n"/>
      <c r="G66" s="10" t="n"/>
      <c r="H66" s="12">
        <f>IF(E66="وارد",F66*G66,0)</f>
        <v/>
      </c>
      <c r="I66" s="11">
        <f>IF(C66="","",IFERROR(VLOOKUP(C66,'الأصناف'!$A$6:$D$105,4,FALSE),0)+SUMIFS($F$6:F66,$C$6:C66,C66,$E$6:E66,"وارد")-SUMIFS($F$6:F66,$C$6:C66,C66,$E$6:E66,"منصرف"))</f>
        <v/>
      </c>
      <c r="J66" s="8" t="n"/>
    </row>
    <row r="67">
      <c r="A67" s="17" t="n"/>
      <c r="B67" s="8" t="n"/>
      <c r="C67" s="8" t="n"/>
      <c r="D67" s="13">
        <f>IF(C67="","",IFERROR(VLOOKUP(C67,'الأصناف'!$A$6:$B$105,2,FALSE),"رمز غير معروف"))</f>
        <v/>
      </c>
      <c r="E67" s="8" t="n"/>
      <c r="F67" s="9" t="n"/>
      <c r="G67" s="10" t="n"/>
      <c r="H67" s="12">
        <f>IF(E67="وارد",F67*G67,0)</f>
        <v/>
      </c>
      <c r="I67" s="11">
        <f>IF(C67="","",IFERROR(VLOOKUP(C67,'الأصناف'!$A$6:$D$105,4,FALSE),0)+SUMIFS($F$6:F67,$C$6:C67,C67,$E$6:E67,"وارد")-SUMIFS($F$6:F67,$C$6:C67,C67,$E$6:E67,"منصرف"))</f>
        <v/>
      </c>
      <c r="J67" s="8" t="n"/>
    </row>
    <row r="68">
      <c r="A68" s="17" t="n"/>
      <c r="B68" s="8" t="n"/>
      <c r="C68" s="8" t="n"/>
      <c r="D68" s="13">
        <f>IF(C68="","",IFERROR(VLOOKUP(C68,'الأصناف'!$A$6:$B$105,2,FALSE),"رمز غير معروف"))</f>
        <v/>
      </c>
      <c r="E68" s="8" t="n"/>
      <c r="F68" s="9" t="n"/>
      <c r="G68" s="10" t="n"/>
      <c r="H68" s="12">
        <f>IF(E68="وارد",F68*G68,0)</f>
        <v/>
      </c>
      <c r="I68" s="11">
        <f>IF(C68="","",IFERROR(VLOOKUP(C68,'الأصناف'!$A$6:$D$105,4,FALSE),0)+SUMIFS($F$6:F68,$C$6:C68,C68,$E$6:E68,"وارد")-SUMIFS($F$6:F68,$C$6:C68,C68,$E$6:E68,"منصرف"))</f>
        <v/>
      </c>
      <c r="J68" s="8" t="n"/>
    </row>
    <row r="69">
      <c r="A69" s="17" t="n"/>
      <c r="B69" s="8" t="n"/>
      <c r="C69" s="8" t="n"/>
      <c r="D69" s="13">
        <f>IF(C69="","",IFERROR(VLOOKUP(C69,'الأصناف'!$A$6:$B$105,2,FALSE),"رمز غير معروف"))</f>
        <v/>
      </c>
      <c r="E69" s="8" t="n"/>
      <c r="F69" s="9" t="n"/>
      <c r="G69" s="10" t="n"/>
      <c r="H69" s="12">
        <f>IF(E69="وارد",F69*G69,0)</f>
        <v/>
      </c>
      <c r="I69" s="11">
        <f>IF(C69="","",IFERROR(VLOOKUP(C69,'الأصناف'!$A$6:$D$105,4,FALSE),0)+SUMIFS($F$6:F69,$C$6:C69,C69,$E$6:E69,"وارد")-SUMIFS($F$6:F69,$C$6:C69,C69,$E$6:E69,"منصرف"))</f>
        <v/>
      </c>
      <c r="J69" s="8" t="n"/>
    </row>
    <row r="70">
      <c r="A70" s="17" t="n"/>
      <c r="B70" s="8" t="n"/>
      <c r="C70" s="8" t="n"/>
      <c r="D70" s="13">
        <f>IF(C70="","",IFERROR(VLOOKUP(C70,'الأصناف'!$A$6:$B$105,2,FALSE),"رمز غير معروف"))</f>
        <v/>
      </c>
      <c r="E70" s="8" t="n"/>
      <c r="F70" s="9" t="n"/>
      <c r="G70" s="10" t="n"/>
      <c r="H70" s="12">
        <f>IF(E70="وارد",F70*G70,0)</f>
        <v/>
      </c>
      <c r="I70" s="11">
        <f>IF(C70="","",IFERROR(VLOOKUP(C70,'الأصناف'!$A$6:$D$105,4,FALSE),0)+SUMIFS($F$6:F70,$C$6:C70,C70,$E$6:E70,"وارد")-SUMIFS($F$6:F70,$C$6:C70,C70,$E$6:E70,"منصرف"))</f>
        <v/>
      </c>
      <c r="J70" s="8" t="n"/>
    </row>
    <row r="71">
      <c r="A71" s="17" t="n"/>
      <c r="B71" s="8" t="n"/>
      <c r="C71" s="8" t="n"/>
      <c r="D71" s="13">
        <f>IF(C71="","",IFERROR(VLOOKUP(C71,'الأصناف'!$A$6:$B$105,2,FALSE),"رمز غير معروف"))</f>
        <v/>
      </c>
      <c r="E71" s="8" t="n"/>
      <c r="F71" s="9" t="n"/>
      <c r="G71" s="10" t="n"/>
      <c r="H71" s="12">
        <f>IF(E71="وارد",F71*G71,0)</f>
        <v/>
      </c>
      <c r="I71" s="11">
        <f>IF(C71="","",IFERROR(VLOOKUP(C71,'الأصناف'!$A$6:$D$105,4,FALSE),0)+SUMIFS($F$6:F71,$C$6:C71,C71,$E$6:E71,"وارد")-SUMIFS($F$6:F71,$C$6:C71,C71,$E$6:E71,"منصرف"))</f>
        <v/>
      </c>
      <c r="J71" s="8" t="n"/>
    </row>
    <row r="72">
      <c r="A72" s="17" t="n"/>
      <c r="B72" s="8" t="n"/>
      <c r="C72" s="8" t="n"/>
      <c r="D72" s="13">
        <f>IF(C72="","",IFERROR(VLOOKUP(C72,'الأصناف'!$A$6:$B$105,2,FALSE),"رمز غير معروف"))</f>
        <v/>
      </c>
      <c r="E72" s="8" t="n"/>
      <c r="F72" s="9" t="n"/>
      <c r="G72" s="10" t="n"/>
      <c r="H72" s="12">
        <f>IF(E72="وارد",F72*G72,0)</f>
        <v/>
      </c>
      <c r="I72" s="11">
        <f>IF(C72="","",IFERROR(VLOOKUP(C72,'الأصناف'!$A$6:$D$105,4,FALSE),0)+SUMIFS($F$6:F72,$C$6:C72,C72,$E$6:E72,"وارد")-SUMIFS($F$6:F72,$C$6:C72,C72,$E$6:E72,"منصرف"))</f>
        <v/>
      </c>
      <c r="J72" s="8" t="n"/>
    </row>
    <row r="73">
      <c r="A73" s="17" t="n"/>
      <c r="B73" s="8" t="n"/>
      <c r="C73" s="8" t="n"/>
      <c r="D73" s="13">
        <f>IF(C73="","",IFERROR(VLOOKUP(C73,'الأصناف'!$A$6:$B$105,2,FALSE),"رمز غير معروف"))</f>
        <v/>
      </c>
      <c r="E73" s="8" t="n"/>
      <c r="F73" s="9" t="n"/>
      <c r="G73" s="10" t="n"/>
      <c r="H73" s="12">
        <f>IF(E73="وارد",F73*G73,0)</f>
        <v/>
      </c>
      <c r="I73" s="11">
        <f>IF(C73="","",IFERROR(VLOOKUP(C73,'الأصناف'!$A$6:$D$105,4,FALSE),0)+SUMIFS($F$6:F73,$C$6:C73,C73,$E$6:E73,"وارد")-SUMIFS($F$6:F73,$C$6:C73,C73,$E$6:E73,"منصرف"))</f>
        <v/>
      </c>
      <c r="J73" s="8" t="n"/>
    </row>
    <row r="74">
      <c r="A74" s="17" t="n"/>
      <c r="B74" s="8" t="n"/>
      <c r="C74" s="8" t="n"/>
      <c r="D74" s="13">
        <f>IF(C74="","",IFERROR(VLOOKUP(C74,'الأصناف'!$A$6:$B$105,2,FALSE),"رمز غير معروف"))</f>
        <v/>
      </c>
      <c r="E74" s="8" t="n"/>
      <c r="F74" s="9" t="n"/>
      <c r="G74" s="10" t="n"/>
      <c r="H74" s="12">
        <f>IF(E74="وارد",F74*G74,0)</f>
        <v/>
      </c>
      <c r="I74" s="11">
        <f>IF(C74="","",IFERROR(VLOOKUP(C74,'الأصناف'!$A$6:$D$105,4,FALSE),0)+SUMIFS($F$6:F74,$C$6:C74,C74,$E$6:E74,"وارد")-SUMIFS($F$6:F74,$C$6:C74,C74,$E$6:E74,"منصرف"))</f>
        <v/>
      </c>
      <c r="J74" s="8" t="n"/>
    </row>
    <row r="75">
      <c r="A75" s="17" t="n"/>
      <c r="B75" s="8" t="n"/>
      <c r="C75" s="8" t="n"/>
      <c r="D75" s="13">
        <f>IF(C75="","",IFERROR(VLOOKUP(C75,'الأصناف'!$A$6:$B$105,2,FALSE),"رمز غير معروف"))</f>
        <v/>
      </c>
      <c r="E75" s="8" t="n"/>
      <c r="F75" s="9" t="n"/>
      <c r="G75" s="10" t="n"/>
      <c r="H75" s="12">
        <f>IF(E75="وارد",F75*G75,0)</f>
        <v/>
      </c>
      <c r="I75" s="11">
        <f>IF(C75="","",IFERROR(VLOOKUP(C75,'الأصناف'!$A$6:$D$105,4,FALSE),0)+SUMIFS($F$6:F75,$C$6:C75,C75,$E$6:E75,"وارد")-SUMIFS($F$6:F75,$C$6:C75,C75,$E$6:E75,"منصرف"))</f>
        <v/>
      </c>
      <c r="J75" s="8" t="n"/>
    </row>
    <row r="76">
      <c r="A76" s="17" t="n"/>
      <c r="B76" s="8" t="n"/>
      <c r="C76" s="8" t="n"/>
      <c r="D76" s="13">
        <f>IF(C76="","",IFERROR(VLOOKUP(C76,'الأصناف'!$A$6:$B$105,2,FALSE),"رمز غير معروف"))</f>
        <v/>
      </c>
      <c r="E76" s="8" t="n"/>
      <c r="F76" s="9" t="n"/>
      <c r="G76" s="10" t="n"/>
      <c r="H76" s="12">
        <f>IF(E76="وارد",F76*G76,0)</f>
        <v/>
      </c>
      <c r="I76" s="11">
        <f>IF(C76="","",IFERROR(VLOOKUP(C76,'الأصناف'!$A$6:$D$105,4,FALSE),0)+SUMIFS($F$6:F76,$C$6:C76,C76,$E$6:E76,"وارد")-SUMIFS($F$6:F76,$C$6:C76,C76,$E$6:E76,"منصرف"))</f>
        <v/>
      </c>
      <c r="J76" s="8" t="n"/>
    </row>
    <row r="77">
      <c r="A77" s="17" t="n"/>
      <c r="B77" s="8" t="n"/>
      <c r="C77" s="8" t="n"/>
      <c r="D77" s="13">
        <f>IF(C77="","",IFERROR(VLOOKUP(C77,'الأصناف'!$A$6:$B$105,2,FALSE),"رمز غير معروف"))</f>
        <v/>
      </c>
      <c r="E77" s="8" t="n"/>
      <c r="F77" s="9" t="n"/>
      <c r="G77" s="10" t="n"/>
      <c r="H77" s="12">
        <f>IF(E77="وارد",F77*G77,0)</f>
        <v/>
      </c>
      <c r="I77" s="11">
        <f>IF(C77="","",IFERROR(VLOOKUP(C77,'الأصناف'!$A$6:$D$105,4,FALSE),0)+SUMIFS($F$6:F77,$C$6:C77,C77,$E$6:E77,"وارد")-SUMIFS($F$6:F77,$C$6:C77,C77,$E$6:E77,"منصرف"))</f>
        <v/>
      </c>
      <c r="J77" s="8" t="n"/>
    </row>
    <row r="78">
      <c r="A78" s="17" t="n"/>
      <c r="B78" s="8" t="n"/>
      <c r="C78" s="8" t="n"/>
      <c r="D78" s="13">
        <f>IF(C78="","",IFERROR(VLOOKUP(C78,'الأصناف'!$A$6:$B$105,2,FALSE),"رمز غير معروف"))</f>
        <v/>
      </c>
      <c r="E78" s="8" t="n"/>
      <c r="F78" s="9" t="n"/>
      <c r="G78" s="10" t="n"/>
      <c r="H78" s="12">
        <f>IF(E78="وارد",F78*G78,0)</f>
        <v/>
      </c>
      <c r="I78" s="11">
        <f>IF(C78="","",IFERROR(VLOOKUP(C78,'الأصناف'!$A$6:$D$105,4,FALSE),0)+SUMIFS($F$6:F78,$C$6:C78,C78,$E$6:E78,"وارد")-SUMIFS($F$6:F78,$C$6:C78,C78,$E$6:E78,"منصرف"))</f>
        <v/>
      </c>
      <c r="J78" s="8" t="n"/>
    </row>
    <row r="79">
      <c r="A79" s="17" t="n"/>
      <c r="B79" s="8" t="n"/>
      <c r="C79" s="8" t="n"/>
      <c r="D79" s="13">
        <f>IF(C79="","",IFERROR(VLOOKUP(C79,'الأصناف'!$A$6:$B$105,2,FALSE),"رمز غير معروف"))</f>
        <v/>
      </c>
      <c r="E79" s="8" t="n"/>
      <c r="F79" s="9" t="n"/>
      <c r="G79" s="10" t="n"/>
      <c r="H79" s="12">
        <f>IF(E79="وارد",F79*G79,0)</f>
        <v/>
      </c>
      <c r="I79" s="11">
        <f>IF(C79="","",IFERROR(VLOOKUP(C79,'الأصناف'!$A$6:$D$105,4,FALSE),0)+SUMIFS($F$6:F79,$C$6:C79,C79,$E$6:E79,"وارد")-SUMIFS($F$6:F79,$C$6:C79,C79,$E$6:E79,"منصرف"))</f>
        <v/>
      </c>
      <c r="J79" s="8" t="n"/>
    </row>
    <row r="80">
      <c r="A80" s="17" t="n"/>
      <c r="B80" s="8" t="n"/>
      <c r="C80" s="8" t="n"/>
      <c r="D80" s="13">
        <f>IF(C80="","",IFERROR(VLOOKUP(C80,'الأصناف'!$A$6:$B$105,2,FALSE),"رمز غير معروف"))</f>
        <v/>
      </c>
      <c r="E80" s="8" t="n"/>
      <c r="F80" s="9" t="n"/>
      <c r="G80" s="10" t="n"/>
      <c r="H80" s="12">
        <f>IF(E80="وارد",F80*G80,0)</f>
        <v/>
      </c>
      <c r="I80" s="11">
        <f>IF(C80="","",IFERROR(VLOOKUP(C80,'الأصناف'!$A$6:$D$105,4,FALSE),0)+SUMIFS($F$6:F80,$C$6:C80,C80,$E$6:E80,"وارد")-SUMIFS($F$6:F80,$C$6:C80,C80,$E$6:E80,"منصرف"))</f>
        <v/>
      </c>
      <c r="J80" s="8" t="n"/>
    </row>
    <row r="81">
      <c r="A81" s="17" t="n"/>
      <c r="B81" s="8" t="n"/>
      <c r="C81" s="8" t="n"/>
      <c r="D81" s="13">
        <f>IF(C81="","",IFERROR(VLOOKUP(C81,'الأصناف'!$A$6:$B$105,2,FALSE),"رمز غير معروف"))</f>
        <v/>
      </c>
      <c r="E81" s="8" t="n"/>
      <c r="F81" s="9" t="n"/>
      <c r="G81" s="10" t="n"/>
      <c r="H81" s="12">
        <f>IF(E81="وارد",F81*G81,0)</f>
        <v/>
      </c>
      <c r="I81" s="11">
        <f>IF(C81="","",IFERROR(VLOOKUP(C81,'الأصناف'!$A$6:$D$105,4,FALSE),0)+SUMIFS($F$6:F81,$C$6:C81,C81,$E$6:E81,"وارد")-SUMIFS($F$6:F81,$C$6:C81,C81,$E$6:E81,"منصرف"))</f>
        <v/>
      </c>
      <c r="J81" s="8" t="n"/>
    </row>
    <row r="82">
      <c r="A82" s="17" t="n"/>
      <c r="B82" s="8" t="n"/>
      <c r="C82" s="8" t="n"/>
      <c r="D82" s="13">
        <f>IF(C82="","",IFERROR(VLOOKUP(C82,'الأصناف'!$A$6:$B$105,2,FALSE),"رمز غير معروف"))</f>
        <v/>
      </c>
      <c r="E82" s="8" t="n"/>
      <c r="F82" s="9" t="n"/>
      <c r="G82" s="10" t="n"/>
      <c r="H82" s="12">
        <f>IF(E82="وارد",F82*G82,0)</f>
        <v/>
      </c>
      <c r="I82" s="11">
        <f>IF(C82="","",IFERROR(VLOOKUP(C82,'الأصناف'!$A$6:$D$105,4,FALSE),0)+SUMIFS($F$6:F82,$C$6:C82,C82,$E$6:E82,"وارد")-SUMIFS($F$6:F82,$C$6:C82,C82,$E$6:E82,"منصرف"))</f>
        <v/>
      </c>
      <c r="J82" s="8" t="n"/>
    </row>
    <row r="83">
      <c r="A83" s="17" t="n"/>
      <c r="B83" s="8" t="n"/>
      <c r="C83" s="8" t="n"/>
      <c r="D83" s="13">
        <f>IF(C83="","",IFERROR(VLOOKUP(C83,'الأصناف'!$A$6:$B$105,2,FALSE),"رمز غير معروف"))</f>
        <v/>
      </c>
      <c r="E83" s="8" t="n"/>
      <c r="F83" s="9" t="n"/>
      <c r="G83" s="10" t="n"/>
      <c r="H83" s="12">
        <f>IF(E83="وارد",F83*G83,0)</f>
        <v/>
      </c>
      <c r="I83" s="11">
        <f>IF(C83="","",IFERROR(VLOOKUP(C83,'الأصناف'!$A$6:$D$105,4,FALSE),0)+SUMIFS($F$6:F83,$C$6:C83,C83,$E$6:E83,"وارد")-SUMIFS($F$6:F83,$C$6:C83,C83,$E$6:E83,"منصرف"))</f>
        <v/>
      </c>
      <c r="J83" s="8" t="n"/>
    </row>
    <row r="84">
      <c r="A84" s="17" t="n"/>
      <c r="B84" s="8" t="n"/>
      <c r="C84" s="8" t="n"/>
      <c r="D84" s="13">
        <f>IF(C84="","",IFERROR(VLOOKUP(C84,'الأصناف'!$A$6:$B$105,2,FALSE),"رمز غير معروف"))</f>
        <v/>
      </c>
      <c r="E84" s="8" t="n"/>
      <c r="F84" s="9" t="n"/>
      <c r="G84" s="10" t="n"/>
      <c r="H84" s="12">
        <f>IF(E84="وارد",F84*G84,0)</f>
        <v/>
      </c>
      <c r="I84" s="11">
        <f>IF(C84="","",IFERROR(VLOOKUP(C84,'الأصناف'!$A$6:$D$105,4,FALSE),0)+SUMIFS($F$6:F84,$C$6:C84,C84,$E$6:E84,"وارد")-SUMIFS($F$6:F84,$C$6:C84,C84,$E$6:E84,"منصرف"))</f>
        <v/>
      </c>
      <c r="J84" s="8" t="n"/>
    </row>
    <row r="85">
      <c r="A85" s="17" t="n"/>
      <c r="B85" s="8" t="n"/>
      <c r="C85" s="8" t="n"/>
      <c r="D85" s="13">
        <f>IF(C85="","",IFERROR(VLOOKUP(C85,'الأصناف'!$A$6:$B$105,2,FALSE),"رمز غير معروف"))</f>
        <v/>
      </c>
      <c r="E85" s="8" t="n"/>
      <c r="F85" s="9" t="n"/>
      <c r="G85" s="10" t="n"/>
      <c r="H85" s="12">
        <f>IF(E85="وارد",F85*G85,0)</f>
        <v/>
      </c>
      <c r="I85" s="11">
        <f>IF(C85="","",IFERROR(VLOOKUP(C85,'الأصناف'!$A$6:$D$105,4,FALSE),0)+SUMIFS($F$6:F85,$C$6:C85,C85,$E$6:E85,"وارد")-SUMIFS($F$6:F85,$C$6:C85,C85,$E$6:E85,"منصرف"))</f>
        <v/>
      </c>
      <c r="J85" s="8" t="n"/>
    </row>
    <row r="86">
      <c r="A86" s="17" t="n"/>
      <c r="B86" s="8" t="n"/>
      <c r="C86" s="8" t="n"/>
      <c r="D86" s="13">
        <f>IF(C86="","",IFERROR(VLOOKUP(C86,'الأصناف'!$A$6:$B$105,2,FALSE),"رمز غير معروف"))</f>
        <v/>
      </c>
      <c r="E86" s="8" t="n"/>
      <c r="F86" s="9" t="n"/>
      <c r="G86" s="10" t="n"/>
      <c r="H86" s="12">
        <f>IF(E86="وارد",F86*G86,0)</f>
        <v/>
      </c>
      <c r="I86" s="11">
        <f>IF(C86="","",IFERROR(VLOOKUP(C86,'الأصناف'!$A$6:$D$105,4,FALSE),0)+SUMIFS($F$6:F86,$C$6:C86,C86,$E$6:E86,"وارد")-SUMIFS($F$6:F86,$C$6:C86,C86,$E$6:E86,"منصرف"))</f>
        <v/>
      </c>
      <c r="J86" s="8" t="n"/>
    </row>
    <row r="87">
      <c r="A87" s="17" t="n"/>
      <c r="B87" s="8" t="n"/>
      <c r="C87" s="8" t="n"/>
      <c r="D87" s="13">
        <f>IF(C87="","",IFERROR(VLOOKUP(C87,'الأصناف'!$A$6:$B$105,2,FALSE),"رمز غير معروف"))</f>
        <v/>
      </c>
      <c r="E87" s="8" t="n"/>
      <c r="F87" s="9" t="n"/>
      <c r="G87" s="10" t="n"/>
      <c r="H87" s="12">
        <f>IF(E87="وارد",F87*G87,0)</f>
        <v/>
      </c>
      <c r="I87" s="11">
        <f>IF(C87="","",IFERROR(VLOOKUP(C87,'الأصناف'!$A$6:$D$105,4,FALSE),0)+SUMIFS($F$6:F87,$C$6:C87,C87,$E$6:E87,"وارد")-SUMIFS($F$6:F87,$C$6:C87,C87,$E$6:E87,"منصرف"))</f>
        <v/>
      </c>
      <c r="J87" s="8" t="n"/>
    </row>
    <row r="88">
      <c r="A88" s="17" t="n"/>
      <c r="B88" s="8" t="n"/>
      <c r="C88" s="8" t="n"/>
      <c r="D88" s="13">
        <f>IF(C88="","",IFERROR(VLOOKUP(C88,'الأصناف'!$A$6:$B$105,2,FALSE),"رمز غير معروف"))</f>
        <v/>
      </c>
      <c r="E88" s="8" t="n"/>
      <c r="F88" s="9" t="n"/>
      <c r="G88" s="10" t="n"/>
      <c r="H88" s="12">
        <f>IF(E88="وارد",F88*G88,0)</f>
        <v/>
      </c>
      <c r="I88" s="11">
        <f>IF(C88="","",IFERROR(VLOOKUP(C88,'الأصناف'!$A$6:$D$105,4,FALSE),0)+SUMIFS($F$6:F88,$C$6:C88,C88,$E$6:E88,"وارد")-SUMIFS($F$6:F88,$C$6:C88,C88,$E$6:E88,"منصرف"))</f>
        <v/>
      </c>
      <c r="J88" s="8" t="n"/>
    </row>
    <row r="89">
      <c r="A89" s="17" t="n"/>
      <c r="B89" s="8" t="n"/>
      <c r="C89" s="8" t="n"/>
      <c r="D89" s="13">
        <f>IF(C89="","",IFERROR(VLOOKUP(C89,'الأصناف'!$A$6:$B$105,2,FALSE),"رمز غير معروف"))</f>
        <v/>
      </c>
      <c r="E89" s="8" t="n"/>
      <c r="F89" s="9" t="n"/>
      <c r="G89" s="10" t="n"/>
      <c r="H89" s="12">
        <f>IF(E89="وارد",F89*G89,0)</f>
        <v/>
      </c>
      <c r="I89" s="11">
        <f>IF(C89="","",IFERROR(VLOOKUP(C89,'الأصناف'!$A$6:$D$105,4,FALSE),0)+SUMIFS($F$6:F89,$C$6:C89,C89,$E$6:E89,"وارد")-SUMIFS($F$6:F89,$C$6:C89,C89,$E$6:E89,"منصرف"))</f>
        <v/>
      </c>
      <c r="J89" s="8" t="n"/>
    </row>
    <row r="90">
      <c r="A90" s="17" t="n"/>
      <c r="B90" s="8" t="n"/>
      <c r="C90" s="8" t="n"/>
      <c r="D90" s="13">
        <f>IF(C90="","",IFERROR(VLOOKUP(C90,'الأصناف'!$A$6:$B$105,2,FALSE),"رمز غير معروف"))</f>
        <v/>
      </c>
      <c r="E90" s="8" t="n"/>
      <c r="F90" s="9" t="n"/>
      <c r="G90" s="10" t="n"/>
      <c r="H90" s="12">
        <f>IF(E90="وارد",F90*G90,0)</f>
        <v/>
      </c>
      <c r="I90" s="11">
        <f>IF(C90="","",IFERROR(VLOOKUP(C90,'الأصناف'!$A$6:$D$105,4,FALSE),0)+SUMIFS($F$6:F90,$C$6:C90,C90,$E$6:E90,"وارد")-SUMIFS($F$6:F90,$C$6:C90,C90,$E$6:E90,"منصرف"))</f>
        <v/>
      </c>
      <c r="J90" s="8" t="n"/>
    </row>
    <row r="91">
      <c r="A91" s="17" t="n"/>
      <c r="B91" s="8" t="n"/>
      <c r="C91" s="8" t="n"/>
      <c r="D91" s="13">
        <f>IF(C91="","",IFERROR(VLOOKUP(C91,'الأصناف'!$A$6:$B$105,2,FALSE),"رمز غير معروف"))</f>
        <v/>
      </c>
      <c r="E91" s="8" t="n"/>
      <c r="F91" s="9" t="n"/>
      <c r="G91" s="10" t="n"/>
      <c r="H91" s="12">
        <f>IF(E91="وارد",F91*G91,0)</f>
        <v/>
      </c>
      <c r="I91" s="11">
        <f>IF(C91="","",IFERROR(VLOOKUP(C91,'الأصناف'!$A$6:$D$105,4,FALSE),0)+SUMIFS($F$6:F91,$C$6:C91,C91,$E$6:E91,"وارد")-SUMIFS($F$6:F91,$C$6:C91,C91,$E$6:E91,"منصرف"))</f>
        <v/>
      </c>
      <c r="J91" s="8" t="n"/>
    </row>
    <row r="92">
      <c r="A92" s="17" t="n"/>
      <c r="B92" s="8" t="n"/>
      <c r="C92" s="8" t="n"/>
      <c r="D92" s="13">
        <f>IF(C92="","",IFERROR(VLOOKUP(C92,'الأصناف'!$A$6:$B$105,2,FALSE),"رمز غير معروف"))</f>
        <v/>
      </c>
      <c r="E92" s="8" t="n"/>
      <c r="F92" s="9" t="n"/>
      <c r="G92" s="10" t="n"/>
      <c r="H92" s="12">
        <f>IF(E92="وارد",F92*G92,0)</f>
        <v/>
      </c>
      <c r="I92" s="11">
        <f>IF(C92="","",IFERROR(VLOOKUP(C92,'الأصناف'!$A$6:$D$105,4,FALSE),0)+SUMIFS($F$6:F92,$C$6:C92,C92,$E$6:E92,"وارد")-SUMIFS($F$6:F92,$C$6:C92,C92,$E$6:E92,"منصرف"))</f>
        <v/>
      </c>
      <c r="J92" s="8" t="n"/>
    </row>
    <row r="93">
      <c r="A93" s="17" t="n"/>
      <c r="B93" s="8" t="n"/>
      <c r="C93" s="8" t="n"/>
      <c r="D93" s="13">
        <f>IF(C93="","",IFERROR(VLOOKUP(C93,'الأصناف'!$A$6:$B$105,2,FALSE),"رمز غير معروف"))</f>
        <v/>
      </c>
      <c r="E93" s="8" t="n"/>
      <c r="F93" s="9" t="n"/>
      <c r="G93" s="10" t="n"/>
      <c r="H93" s="12">
        <f>IF(E93="وارد",F93*G93,0)</f>
        <v/>
      </c>
      <c r="I93" s="11">
        <f>IF(C93="","",IFERROR(VLOOKUP(C93,'الأصناف'!$A$6:$D$105,4,FALSE),0)+SUMIFS($F$6:F93,$C$6:C93,C93,$E$6:E93,"وارد")-SUMIFS($F$6:F93,$C$6:C93,C93,$E$6:E93,"منصرف"))</f>
        <v/>
      </c>
      <c r="J93" s="8" t="n"/>
    </row>
    <row r="94">
      <c r="A94" s="17" t="n"/>
      <c r="B94" s="8" t="n"/>
      <c r="C94" s="8" t="n"/>
      <c r="D94" s="13">
        <f>IF(C94="","",IFERROR(VLOOKUP(C94,'الأصناف'!$A$6:$B$105,2,FALSE),"رمز غير معروف"))</f>
        <v/>
      </c>
      <c r="E94" s="8" t="n"/>
      <c r="F94" s="9" t="n"/>
      <c r="G94" s="10" t="n"/>
      <c r="H94" s="12">
        <f>IF(E94="وارد",F94*G94,0)</f>
        <v/>
      </c>
      <c r="I94" s="11">
        <f>IF(C94="","",IFERROR(VLOOKUP(C94,'الأصناف'!$A$6:$D$105,4,FALSE),0)+SUMIFS($F$6:F94,$C$6:C94,C94,$E$6:E94,"وارد")-SUMIFS($F$6:F94,$C$6:C94,C94,$E$6:E94,"منصرف"))</f>
        <v/>
      </c>
      <c r="J94" s="8" t="n"/>
    </row>
    <row r="95">
      <c r="A95" s="17" t="n"/>
      <c r="B95" s="8" t="n"/>
      <c r="C95" s="8" t="n"/>
      <c r="D95" s="13">
        <f>IF(C95="","",IFERROR(VLOOKUP(C95,'الأصناف'!$A$6:$B$105,2,FALSE),"رمز غير معروف"))</f>
        <v/>
      </c>
      <c r="E95" s="8" t="n"/>
      <c r="F95" s="9" t="n"/>
      <c r="G95" s="10" t="n"/>
      <c r="H95" s="12">
        <f>IF(E95="وارد",F95*G95,0)</f>
        <v/>
      </c>
      <c r="I95" s="11">
        <f>IF(C95="","",IFERROR(VLOOKUP(C95,'الأصناف'!$A$6:$D$105,4,FALSE),0)+SUMIFS($F$6:F95,$C$6:C95,C95,$E$6:E95,"وارد")-SUMIFS($F$6:F95,$C$6:C95,C95,$E$6:E95,"منصرف"))</f>
        <v/>
      </c>
      <c r="J95" s="8" t="n"/>
    </row>
    <row r="96">
      <c r="A96" s="17" t="n"/>
      <c r="B96" s="8" t="n"/>
      <c r="C96" s="8" t="n"/>
      <c r="D96" s="13">
        <f>IF(C96="","",IFERROR(VLOOKUP(C96,'الأصناف'!$A$6:$B$105,2,FALSE),"رمز غير معروف"))</f>
        <v/>
      </c>
      <c r="E96" s="8" t="n"/>
      <c r="F96" s="9" t="n"/>
      <c r="G96" s="10" t="n"/>
      <c r="H96" s="12">
        <f>IF(E96="وارد",F96*G96,0)</f>
        <v/>
      </c>
      <c r="I96" s="11">
        <f>IF(C96="","",IFERROR(VLOOKUP(C96,'الأصناف'!$A$6:$D$105,4,FALSE),0)+SUMIFS($F$6:F96,$C$6:C96,C96,$E$6:E96,"وارد")-SUMIFS($F$6:F96,$C$6:C96,C96,$E$6:E96,"منصرف"))</f>
        <v/>
      </c>
      <c r="J96" s="8" t="n"/>
    </row>
    <row r="97">
      <c r="A97" s="17" t="n"/>
      <c r="B97" s="8" t="n"/>
      <c r="C97" s="8" t="n"/>
      <c r="D97" s="13">
        <f>IF(C97="","",IFERROR(VLOOKUP(C97,'الأصناف'!$A$6:$B$105,2,FALSE),"رمز غير معروف"))</f>
        <v/>
      </c>
      <c r="E97" s="8" t="n"/>
      <c r="F97" s="9" t="n"/>
      <c r="G97" s="10" t="n"/>
      <c r="H97" s="12">
        <f>IF(E97="وارد",F97*G97,0)</f>
        <v/>
      </c>
      <c r="I97" s="11">
        <f>IF(C97="","",IFERROR(VLOOKUP(C97,'الأصناف'!$A$6:$D$105,4,FALSE),0)+SUMIFS($F$6:F97,$C$6:C97,C97,$E$6:E97,"وارد")-SUMIFS($F$6:F97,$C$6:C97,C97,$E$6:E97,"منصرف"))</f>
        <v/>
      </c>
      <c r="J97" s="8" t="n"/>
    </row>
    <row r="98">
      <c r="A98" s="17" t="n"/>
      <c r="B98" s="8" t="n"/>
      <c r="C98" s="8" t="n"/>
      <c r="D98" s="13">
        <f>IF(C98="","",IFERROR(VLOOKUP(C98,'الأصناف'!$A$6:$B$105,2,FALSE),"رمز غير معروف"))</f>
        <v/>
      </c>
      <c r="E98" s="8" t="n"/>
      <c r="F98" s="9" t="n"/>
      <c r="G98" s="10" t="n"/>
      <c r="H98" s="12">
        <f>IF(E98="وارد",F98*G98,0)</f>
        <v/>
      </c>
      <c r="I98" s="11">
        <f>IF(C98="","",IFERROR(VLOOKUP(C98,'الأصناف'!$A$6:$D$105,4,FALSE),0)+SUMIFS($F$6:F98,$C$6:C98,C98,$E$6:E98,"وارد")-SUMIFS($F$6:F98,$C$6:C98,C98,$E$6:E98,"منصرف"))</f>
        <v/>
      </c>
      <c r="J98" s="8" t="n"/>
    </row>
    <row r="99">
      <c r="A99" s="17" t="n"/>
      <c r="B99" s="8" t="n"/>
      <c r="C99" s="8" t="n"/>
      <c r="D99" s="13">
        <f>IF(C99="","",IFERROR(VLOOKUP(C99,'الأصناف'!$A$6:$B$105,2,FALSE),"رمز غير معروف"))</f>
        <v/>
      </c>
      <c r="E99" s="8" t="n"/>
      <c r="F99" s="9" t="n"/>
      <c r="G99" s="10" t="n"/>
      <c r="H99" s="12">
        <f>IF(E99="وارد",F99*G99,0)</f>
        <v/>
      </c>
      <c r="I99" s="11">
        <f>IF(C99="","",IFERROR(VLOOKUP(C99,'الأصناف'!$A$6:$D$105,4,FALSE),0)+SUMIFS($F$6:F99,$C$6:C99,C99,$E$6:E99,"وارد")-SUMIFS($F$6:F99,$C$6:C99,C99,$E$6:E99,"منصرف"))</f>
        <v/>
      </c>
      <c r="J99" s="8" t="n"/>
    </row>
    <row r="100">
      <c r="A100" s="17" t="n"/>
      <c r="B100" s="8" t="n"/>
      <c r="C100" s="8" t="n"/>
      <c r="D100" s="13">
        <f>IF(C100="","",IFERROR(VLOOKUP(C100,'الأصناف'!$A$6:$B$105,2,FALSE),"رمز غير معروف"))</f>
        <v/>
      </c>
      <c r="E100" s="8" t="n"/>
      <c r="F100" s="9" t="n"/>
      <c r="G100" s="10" t="n"/>
      <c r="H100" s="12">
        <f>IF(E100="وارد",F100*G100,0)</f>
        <v/>
      </c>
      <c r="I100" s="11">
        <f>IF(C100="","",IFERROR(VLOOKUP(C100,'الأصناف'!$A$6:$D$105,4,FALSE),0)+SUMIFS($F$6:F100,$C$6:C100,C100,$E$6:E100,"وارد")-SUMIFS($F$6:F100,$C$6:C100,C100,$E$6:E100,"منصرف"))</f>
        <v/>
      </c>
      <c r="J100" s="8" t="n"/>
    </row>
    <row r="101">
      <c r="A101" s="17" t="n"/>
      <c r="B101" s="8" t="n"/>
      <c r="C101" s="8" t="n"/>
      <c r="D101" s="13">
        <f>IF(C101="","",IFERROR(VLOOKUP(C101,'الأصناف'!$A$6:$B$105,2,FALSE),"رمز غير معروف"))</f>
        <v/>
      </c>
      <c r="E101" s="8" t="n"/>
      <c r="F101" s="9" t="n"/>
      <c r="G101" s="10" t="n"/>
      <c r="H101" s="12">
        <f>IF(E101="وارد",F101*G101,0)</f>
        <v/>
      </c>
      <c r="I101" s="11">
        <f>IF(C101="","",IFERROR(VLOOKUP(C101,'الأصناف'!$A$6:$D$105,4,FALSE),0)+SUMIFS($F$6:F101,$C$6:C101,C101,$E$6:E101,"وارد")-SUMIFS($F$6:F101,$C$6:C101,C101,$E$6:E101,"منصرف"))</f>
        <v/>
      </c>
      <c r="J101" s="8" t="n"/>
    </row>
    <row r="102">
      <c r="A102" s="17" t="n"/>
      <c r="B102" s="8" t="n"/>
      <c r="C102" s="8" t="n"/>
      <c r="D102" s="13">
        <f>IF(C102="","",IFERROR(VLOOKUP(C102,'الأصناف'!$A$6:$B$105,2,FALSE),"رمز غير معروف"))</f>
        <v/>
      </c>
      <c r="E102" s="8" t="n"/>
      <c r="F102" s="9" t="n"/>
      <c r="G102" s="10" t="n"/>
      <c r="H102" s="12">
        <f>IF(E102="وارد",F102*G102,0)</f>
        <v/>
      </c>
      <c r="I102" s="11">
        <f>IF(C102="","",IFERROR(VLOOKUP(C102,'الأصناف'!$A$6:$D$105,4,FALSE),0)+SUMIFS($F$6:F102,$C$6:C102,C102,$E$6:E102,"وارد")-SUMIFS($F$6:F102,$C$6:C102,C102,$E$6:E102,"منصرف"))</f>
        <v/>
      </c>
      <c r="J102" s="8" t="n"/>
    </row>
    <row r="103">
      <c r="A103" s="17" t="n"/>
      <c r="B103" s="8" t="n"/>
      <c r="C103" s="8" t="n"/>
      <c r="D103" s="13">
        <f>IF(C103="","",IFERROR(VLOOKUP(C103,'الأصناف'!$A$6:$B$105,2,FALSE),"رمز غير معروف"))</f>
        <v/>
      </c>
      <c r="E103" s="8" t="n"/>
      <c r="F103" s="9" t="n"/>
      <c r="G103" s="10" t="n"/>
      <c r="H103" s="12">
        <f>IF(E103="وارد",F103*G103,0)</f>
        <v/>
      </c>
      <c r="I103" s="11">
        <f>IF(C103="","",IFERROR(VLOOKUP(C103,'الأصناف'!$A$6:$D$105,4,FALSE),0)+SUMIFS($F$6:F103,$C$6:C103,C103,$E$6:E103,"وارد")-SUMIFS($F$6:F103,$C$6:C103,C103,$E$6:E103,"منصرف"))</f>
        <v/>
      </c>
      <c r="J103" s="8" t="n"/>
    </row>
    <row r="104">
      <c r="A104" s="17" t="n"/>
      <c r="B104" s="8" t="n"/>
      <c r="C104" s="8" t="n"/>
      <c r="D104" s="13">
        <f>IF(C104="","",IFERROR(VLOOKUP(C104,'الأصناف'!$A$6:$B$105,2,FALSE),"رمز غير معروف"))</f>
        <v/>
      </c>
      <c r="E104" s="8" t="n"/>
      <c r="F104" s="9" t="n"/>
      <c r="G104" s="10" t="n"/>
      <c r="H104" s="12">
        <f>IF(E104="وارد",F104*G104,0)</f>
        <v/>
      </c>
      <c r="I104" s="11">
        <f>IF(C104="","",IFERROR(VLOOKUP(C104,'الأصناف'!$A$6:$D$105,4,FALSE),0)+SUMIFS($F$6:F104,$C$6:C104,C104,$E$6:E104,"وارد")-SUMIFS($F$6:F104,$C$6:C104,C104,$E$6:E104,"منصرف"))</f>
        <v/>
      </c>
      <c r="J104" s="8" t="n"/>
    </row>
    <row r="105">
      <c r="A105" s="17" t="n"/>
      <c r="B105" s="8" t="n"/>
      <c r="C105" s="8" t="n"/>
      <c r="D105" s="13">
        <f>IF(C105="","",IFERROR(VLOOKUP(C105,'الأصناف'!$A$6:$B$105,2,FALSE),"رمز غير معروف"))</f>
        <v/>
      </c>
      <c r="E105" s="8" t="n"/>
      <c r="F105" s="9" t="n"/>
      <c r="G105" s="10" t="n"/>
      <c r="H105" s="12">
        <f>IF(E105="وارد",F105*G105,0)</f>
        <v/>
      </c>
      <c r="I105" s="11">
        <f>IF(C105="","",IFERROR(VLOOKUP(C105,'الأصناف'!$A$6:$D$105,4,FALSE),0)+SUMIFS($F$6:F105,$C$6:C105,C105,$E$6:E105,"وارد")-SUMIFS($F$6:F105,$C$6:C105,C105,$E$6:E105,"منصرف"))</f>
        <v/>
      </c>
      <c r="J105" s="8" t="n"/>
    </row>
    <row r="106">
      <c r="A106" s="17" t="n"/>
      <c r="B106" s="8" t="n"/>
      <c r="C106" s="8" t="n"/>
      <c r="D106" s="13">
        <f>IF(C106="","",IFERROR(VLOOKUP(C106,'الأصناف'!$A$6:$B$105,2,FALSE),"رمز غير معروف"))</f>
        <v/>
      </c>
      <c r="E106" s="8" t="n"/>
      <c r="F106" s="9" t="n"/>
      <c r="G106" s="10" t="n"/>
      <c r="H106" s="12">
        <f>IF(E106="وارد",F106*G106,0)</f>
        <v/>
      </c>
      <c r="I106" s="11">
        <f>IF(C106="","",IFERROR(VLOOKUP(C106,'الأصناف'!$A$6:$D$105,4,FALSE),0)+SUMIFS($F$6:F106,$C$6:C106,C106,$E$6:E106,"وارد")-SUMIFS($F$6:F106,$C$6:C106,C106,$E$6:E106,"منصرف"))</f>
        <v/>
      </c>
      <c r="J106" s="8" t="n"/>
    </row>
    <row r="107">
      <c r="A107" s="17" t="n"/>
      <c r="B107" s="8" t="n"/>
      <c r="C107" s="8" t="n"/>
      <c r="D107" s="13">
        <f>IF(C107="","",IFERROR(VLOOKUP(C107,'الأصناف'!$A$6:$B$105,2,FALSE),"رمز غير معروف"))</f>
        <v/>
      </c>
      <c r="E107" s="8" t="n"/>
      <c r="F107" s="9" t="n"/>
      <c r="G107" s="10" t="n"/>
      <c r="H107" s="12">
        <f>IF(E107="وارد",F107*G107,0)</f>
        <v/>
      </c>
      <c r="I107" s="11">
        <f>IF(C107="","",IFERROR(VLOOKUP(C107,'الأصناف'!$A$6:$D$105,4,FALSE),0)+SUMIFS($F$6:F107,$C$6:C107,C107,$E$6:E107,"وارد")-SUMIFS($F$6:F107,$C$6:C107,C107,$E$6:E107,"منصرف"))</f>
        <v/>
      </c>
      <c r="J107" s="8" t="n"/>
    </row>
    <row r="108">
      <c r="A108" s="17" t="n"/>
      <c r="B108" s="8" t="n"/>
      <c r="C108" s="8" t="n"/>
      <c r="D108" s="13">
        <f>IF(C108="","",IFERROR(VLOOKUP(C108,'الأصناف'!$A$6:$B$105,2,FALSE),"رمز غير معروف"))</f>
        <v/>
      </c>
      <c r="E108" s="8" t="n"/>
      <c r="F108" s="9" t="n"/>
      <c r="G108" s="10" t="n"/>
      <c r="H108" s="12">
        <f>IF(E108="وارد",F108*G108,0)</f>
        <v/>
      </c>
      <c r="I108" s="11">
        <f>IF(C108="","",IFERROR(VLOOKUP(C108,'الأصناف'!$A$6:$D$105,4,FALSE),0)+SUMIFS($F$6:F108,$C$6:C108,C108,$E$6:E108,"وارد")-SUMIFS($F$6:F108,$C$6:C108,C108,$E$6:E108,"منصرف"))</f>
        <v/>
      </c>
      <c r="J108" s="8" t="n"/>
    </row>
    <row r="109">
      <c r="A109" s="17" t="n"/>
      <c r="B109" s="8" t="n"/>
      <c r="C109" s="8" t="n"/>
      <c r="D109" s="13">
        <f>IF(C109="","",IFERROR(VLOOKUP(C109,'الأصناف'!$A$6:$B$105,2,FALSE),"رمز غير معروف"))</f>
        <v/>
      </c>
      <c r="E109" s="8" t="n"/>
      <c r="F109" s="9" t="n"/>
      <c r="G109" s="10" t="n"/>
      <c r="H109" s="12">
        <f>IF(E109="وارد",F109*G109,0)</f>
        <v/>
      </c>
      <c r="I109" s="11">
        <f>IF(C109="","",IFERROR(VLOOKUP(C109,'الأصناف'!$A$6:$D$105,4,FALSE),0)+SUMIFS($F$6:F109,$C$6:C109,C109,$E$6:E109,"وارد")-SUMIFS($F$6:F109,$C$6:C109,C109,$E$6:E109,"منصرف"))</f>
        <v/>
      </c>
      <c r="J109" s="8" t="n"/>
    </row>
    <row r="110">
      <c r="A110" s="17" t="n"/>
      <c r="B110" s="8" t="n"/>
      <c r="C110" s="8" t="n"/>
      <c r="D110" s="13">
        <f>IF(C110="","",IFERROR(VLOOKUP(C110,'الأصناف'!$A$6:$B$105,2,FALSE),"رمز غير معروف"))</f>
        <v/>
      </c>
      <c r="E110" s="8" t="n"/>
      <c r="F110" s="9" t="n"/>
      <c r="G110" s="10" t="n"/>
      <c r="H110" s="12">
        <f>IF(E110="وارد",F110*G110,0)</f>
        <v/>
      </c>
      <c r="I110" s="11">
        <f>IF(C110="","",IFERROR(VLOOKUP(C110,'الأصناف'!$A$6:$D$105,4,FALSE),0)+SUMIFS($F$6:F110,$C$6:C110,C110,$E$6:E110,"وارد")-SUMIFS($F$6:F110,$C$6:C110,C110,$E$6:E110,"منصرف"))</f>
        <v/>
      </c>
      <c r="J110" s="8" t="n"/>
    </row>
    <row r="111">
      <c r="A111" s="17" t="n"/>
      <c r="B111" s="8" t="n"/>
      <c r="C111" s="8" t="n"/>
      <c r="D111" s="13">
        <f>IF(C111="","",IFERROR(VLOOKUP(C111,'الأصناف'!$A$6:$B$105,2,FALSE),"رمز غير معروف"))</f>
        <v/>
      </c>
      <c r="E111" s="8" t="n"/>
      <c r="F111" s="9" t="n"/>
      <c r="G111" s="10" t="n"/>
      <c r="H111" s="12">
        <f>IF(E111="وارد",F111*G111,0)</f>
        <v/>
      </c>
      <c r="I111" s="11">
        <f>IF(C111="","",IFERROR(VLOOKUP(C111,'الأصناف'!$A$6:$D$105,4,FALSE),0)+SUMIFS($F$6:F111,$C$6:C111,C111,$E$6:E111,"وارد")-SUMIFS($F$6:F111,$C$6:C111,C111,$E$6:E111,"منصرف"))</f>
        <v/>
      </c>
      <c r="J111" s="8" t="n"/>
    </row>
    <row r="112">
      <c r="A112" s="17" t="n"/>
      <c r="B112" s="8" t="n"/>
      <c r="C112" s="8" t="n"/>
      <c r="D112" s="13">
        <f>IF(C112="","",IFERROR(VLOOKUP(C112,'الأصناف'!$A$6:$B$105,2,FALSE),"رمز غير معروف"))</f>
        <v/>
      </c>
      <c r="E112" s="8" t="n"/>
      <c r="F112" s="9" t="n"/>
      <c r="G112" s="10" t="n"/>
      <c r="H112" s="12">
        <f>IF(E112="وارد",F112*G112,0)</f>
        <v/>
      </c>
      <c r="I112" s="11">
        <f>IF(C112="","",IFERROR(VLOOKUP(C112,'الأصناف'!$A$6:$D$105,4,FALSE),0)+SUMIFS($F$6:F112,$C$6:C112,C112,$E$6:E112,"وارد")-SUMIFS($F$6:F112,$C$6:C112,C112,$E$6:E112,"منصرف"))</f>
        <v/>
      </c>
      <c r="J112" s="8" t="n"/>
    </row>
    <row r="113">
      <c r="A113" s="17" t="n"/>
      <c r="B113" s="8" t="n"/>
      <c r="C113" s="8" t="n"/>
      <c r="D113" s="13">
        <f>IF(C113="","",IFERROR(VLOOKUP(C113,'الأصناف'!$A$6:$B$105,2,FALSE),"رمز غير معروف"))</f>
        <v/>
      </c>
      <c r="E113" s="8" t="n"/>
      <c r="F113" s="9" t="n"/>
      <c r="G113" s="10" t="n"/>
      <c r="H113" s="12">
        <f>IF(E113="وارد",F113*G113,0)</f>
        <v/>
      </c>
      <c r="I113" s="11">
        <f>IF(C113="","",IFERROR(VLOOKUP(C113,'الأصناف'!$A$6:$D$105,4,FALSE),0)+SUMIFS($F$6:F113,$C$6:C113,C113,$E$6:E113,"وارد")-SUMIFS($F$6:F113,$C$6:C113,C113,$E$6:E113,"منصرف"))</f>
        <v/>
      </c>
      <c r="J113" s="8" t="n"/>
    </row>
    <row r="114">
      <c r="A114" s="17" t="n"/>
      <c r="B114" s="8" t="n"/>
      <c r="C114" s="8" t="n"/>
      <c r="D114" s="13">
        <f>IF(C114="","",IFERROR(VLOOKUP(C114,'الأصناف'!$A$6:$B$105,2,FALSE),"رمز غير معروف"))</f>
        <v/>
      </c>
      <c r="E114" s="8" t="n"/>
      <c r="F114" s="9" t="n"/>
      <c r="G114" s="10" t="n"/>
      <c r="H114" s="12">
        <f>IF(E114="وارد",F114*G114,0)</f>
        <v/>
      </c>
      <c r="I114" s="11">
        <f>IF(C114="","",IFERROR(VLOOKUP(C114,'الأصناف'!$A$6:$D$105,4,FALSE),0)+SUMIFS($F$6:F114,$C$6:C114,C114,$E$6:E114,"وارد")-SUMIFS($F$6:F114,$C$6:C114,C114,$E$6:E114,"منصرف"))</f>
        <v/>
      </c>
      <c r="J114" s="8" t="n"/>
    </row>
    <row r="115">
      <c r="A115" s="17" t="n"/>
      <c r="B115" s="8" t="n"/>
      <c r="C115" s="8" t="n"/>
      <c r="D115" s="13">
        <f>IF(C115="","",IFERROR(VLOOKUP(C115,'الأصناف'!$A$6:$B$105,2,FALSE),"رمز غير معروف"))</f>
        <v/>
      </c>
      <c r="E115" s="8" t="n"/>
      <c r="F115" s="9" t="n"/>
      <c r="G115" s="10" t="n"/>
      <c r="H115" s="12">
        <f>IF(E115="وارد",F115*G115,0)</f>
        <v/>
      </c>
      <c r="I115" s="11">
        <f>IF(C115="","",IFERROR(VLOOKUP(C115,'الأصناف'!$A$6:$D$105,4,FALSE),0)+SUMIFS($F$6:F115,$C$6:C115,C115,$E$6:E115,"وارد")-SUMIFS($F$6:F115,$C$6:C115,C115,$E$6:E115,"منصرف"))</f>
        <v/>
      </c>
      <c r="J115" s="8" t="n"/>
    </row>
    <row r="116">
      <c r="A116" s="17" t="n"/>
      <c r="B116" s="8" t="n"/>
      <c r="C116" s="8" t="n"/>
      <c r="D116" s="13">
        <f>IF(C116="","",IFERROR(VLOOKUP(C116,'الأصناف'!$A$6:$B$105,2,FALSE),"رمز غير معروف"))</f>
        <v/>
      </c>
      <c r="E116" s="8" t="n"/>
      <c r="F116" s="9" t="n"/>
      <c r="G116" s="10" t="n"/>
      <c r="H116" s="12">
        <f>IF(E116="وارد",F116*G116,0)</f>
        <v/>
      </c>
      <c r="I116" s="11">
        <f>IF(C116="","",IFERROR(VLOOKUP(C116,'الأصناف'!$A$6:$D$105,4,FALSE),0)+SUMIFS($F$6:F116,$C$6:C116,C116,$E$6:E116,"وارد")-SUMIFS($F$6:F116,$C$6:C116,C116,$E$6:E116,"منصرف"))</f>
        <v/>
      </c>
      <c r="J116" s="8" t="n"/>
    </row>
    <row r="117">
      <c r="A117" s="17" t="n"/>
      <c r="B117" s="8" t="n"/>
      <c r="C117" s="8" t="n"/>
      <c r="D117" s="13">
        <f>IF(C117="","",IFERROR(VLOOKUP(C117,'الأصناف'!$A$6:$B$105,2,FALSE),"رمز غير معروف"))</f>
        <v/>
      </c>
      <c r="E117" s="8" t="n"/>
      <c r="F117" s="9" t="n"/>
      <c r="G117" s="10" t="n"/>
      <c r="H117" s="12">
        <f>IF(E117="وارد",F117*G117,0)</f>
        <v/>
      </c>
      <c r="I117" s="11">
        <f>IF(C117="","",IFERROR(VLOOKUP(C117,'الأصناف'!$A$6:$D$105,4,FALSE),0)+SUMIFS($F$6:F117,$C$6:C117,C117,$E$6:E117,"وارد")-SUMIFS($F$6:F117,$C$6:C117,C117,$E$6:E117,"منصرف"))</f>
        <v/>
      </c>
      <c r="J117" s="8" t="n"/>
    </row>
    <row r="118">
      <c r="A118" s="17" t="n"/>
      <c r="B118" s="8" t="n"/>
      <c r="C118" s="8" t="n"/>
      <c r="D118" s="13">
        <f>IF(C118="","",IFERROR(VLOOKUP(C118,'الأصناف'!$A$6:$B$105,2,FALSE),"رمز غير معروف"))</f>
        <v/>
      </c>
      <c r="E118" s="8" t="n"/>
      <c r="F118" s="9" t="n"/>
      <c r="G118" s="10" t="n"/>
      <c r="H118" s="12">
        <f>IF(E118="وارد",F118*G118,0)</f>
        <v/>
      </c>
      <c r="I118" s="11">
        <f>IF(C118="","",IFERROR(VLOOKUP(C118,'الأصناف'!$A$6:$D$105,4,FALSE),0)+SUMIFS($F$6:F118,$C$6:C118,C118,$E$6:E118,"وارد")-SUMIFS($F$6:F118,$C$6:C118,C118,$E$6:E118,"منصرف"))</f>
        <v/>
      </c>
      <c r="J118" s="8" t="n"/>
    </row>
    <row r="119">
      <c r="A119" s="17" t="n"/>
      <c r="B119" s="8" t="n"/>
      <c r="C119" s="8" t="n"/>
      <c r="D119" s="13">
        <f>IF(C119="","",IFERROR(VLOOKUP(C119,'الأصناف'!$A$6:$B$105,2,FALSE),"رمز غير معروف"))</f>
        <v/>
      </c>
      <c r="E119" s="8" t="n"/>
      <c r="F119" s="9" t="n"/>
      <c r="G119" s="10" t="n"/>
      <c r="H119" s="12">
        <f>IF(E119="وارد",F119*G119,0)</f>
        <v/>
      </c>
      <c r="I119" s="11">
        <f>IF(C119="","",IFERROR(VLOOKUP(C119,'الأصناف'!$A$6:$D$105,4,FALSE),0)+SUMIFS($F$6:F119,$C$6:C119,C119,$E$6:E119,"وارد")-SUMIFS($F$6:F119,$C$6:C119,C119,$E$6:E119,"منصرف"))</f>
        <v/>
      </c>
      <c r="J119" s="8" t="n"/>
    </row>
    <row r="120">
      <c r="A120" s="17" t="n"/>
      <c r="B120" s="8" t="n"/>
      <c r="C120" s="8" t="n"/>
      <c r="D120" s="13">
        <f>IF(C120="","",IFERROR(VLOOKUP(C120,'الأصناف'!$A$6:$B$105,2,FALSE),"رمز غير معروف"))</f>
        <v/>
      </c>
      <c r="E120" s="8" t="n"/>
      <c r="F120" s="9" t="n"/>
      <c r="G120" s="10" t="n"/>
      <c r="H120" s="12">
        <f>IF(E120="وارد",F120*G120,0)</f>
        <v/>
      </c>
      <c r="I120" s="11">
        <f>IF(C120="","",IFERROR(VLOOKUP(C120,'الأصناف'!$A$6:$D$105,4,FALSE),0)+SUMIFS($F$6:F120,$C$6:C120,C120,$E$6:E120,"وارد")-SUMIFS($F$6:F120,$C$6:C120,C120,$E$6:E120,"منصرف"))</f>
        <v/>
      </c>
      <c r="J120" s="8" t="n"/>
    </row>
    <row r="121">
      <c r="A121" s="17" t="n"/>
      <c r="B121" s="8" t="n"/>
      <c r="C121" s="8" t="n"/>
      <c r="D121" s="13">
        <f>IF(C121="","",IFERROR(VLOOKUP(C121,'الأصناف'!$A$6:$B$105,2,FALSE),"رمز غير معروف"))</f>
        <v/>
      </c>
      <c r="E121" s="8" t="n"/>
      <c r="F121" s="9" t="n"/>
      <c r="G121" s="10" t="n"/>
      <c r="H121" s="12">
        <f>IF(E121="وارد",F121*G121,0)</f>
        <v/>
      </c>
      <c r="I121" s="11">
        <f>IF(C121="","",IFERROR(VLOOKUP(C121,'الأصناف'!$A$6:$D$105,4,FALSE),0)+SUMIFS($F$6:F121,$C$6:C121,C121,$E$6:E121,"وارد")-SUMIFS($F$6:F121,$C$6:C121,C121,$E$6:E121,"منصرف"))</f>
        <v/>
      </c>
      <c r="J121" s="8" t="n"/>
    </row>
    <row r="122">
      <c r="A122" s="17" t="n"/>
      <c r="B122" s="8" t="n"/>
      <c r="C122" s="8" t="n"/>
      <c r="D122" s="13">
        <f>IF(C122="","",IFERROR(VLOOKUP(C122,'الأصناف'!$A$6:$B$105,2,FALSE),"رمز غير معروف"))</f>
        <v/>
      </c>
      <c r="E122" s="8" t="n"/>
      <c r="F122" s="9" t="n"/>
      <c r="G122" s="10" t="n"/>
      <c r="H122" s="12">
        <f>IF(E122="وارد",F122*G122,0)</f>
        <v/>
      </c>
      <c r="I122" s="11">
        <f>IF(C122="","",IFERROR(VLOOKUP(C122,'الأصناف'!$A$6:$D$105,4,FALSE),0)+SUMIFS($F$6:F122,$C$6:C122,C122,$E$6:E122,"وارد")-SUMIFS($F$6:F122,$C$6:C122,C122,$E$6:E122,"منصرف"))</f>
        <v/>
      </c>
      <c r="J122" s="8" t="n"/>
    </row>
    <row r="123">
      <c r="A123" s="17" t="n"/>
      <c r="B123" s="8" t="n"/>
      <c r="C123" s="8" t="n"/>
      <c r="D123" s="13">
        <f>IF(C123="","",IFERROR(VLOOKUP(C123,'الأصناف'!$A$6:$B$105,2,FALSE),"رمز غير معروف"))</f>
        <v/>
      </c>
      <c r="E123" s="8" t="n"/>
      <c r="F123" s="9" t="n"/>
      <c r="G123" s="10" t="n"/>
      <c r="H123" s="12">
        <f>IF(E123="وارد",F123*G123,0)</f>
        <v/>
      </c>
      <c r="I123" s="11">
        <f>IF(C123="","",IFERROR(VLOOKUP(C123,'الأصناف'!$A$6:$D$105,4,FALSE),0)+SUMIFS($F$6:F123,$C$6:C123,C123,$E$6:E123,"وارد")-SUMIFS($F$6:F123,$C$6:C123,C123,$E$6:E123,"منصرف"))</f>
        <v/>
      </c>
      <c r="J123" s="8" t="n"/>
    </row>
    <row r="124">
      <c r="A124" s="17" t="n"/>
      <c r="B124" s="8" t="n"/>
      <c r="C124" s="8" t="n"/>
      <c r="D124" s="13">
        <f>IF(C124="","",IFERROR(VLOOKUP(C124,'الأصناف'!$A$6:$B$105,2,FALSE),"رمز غير معروف"))</f>
        <v/>
      </c>
      <c r="E124" s="8" t="n"/>
      <c r="F124" s="9" t="n"/>
      <c r="G124" s="10" t="n"/>
      <c r="H124" s="12">
        <f>IF(E124="وارد",F124*G124,0)</f>
        <v/>
      </c>
      <c r="I124" s="11">
        <f>IF(C124="","",IFERROR(VLOOKUP(C124,'الأصناف'!$A$6:$D$105,4,FALSE),0)+SUMIFS($F$6:F124,$C$6:C124,C124,$E$6:E124,"وارد")-SUMIFS($F$6:F124,$C$6:C124,C124,$E$6:E124,"منصرف"))</f>
        <v/>
      </c>
      <c r="J124" s="8" t="n"/>
    </row>
    <row r="125">
      <c r="A125" s="17" t="n"/>
      <c r="B125" s="8" t="n"/>
      <c r="C125" s="8" t="n"/>
      <c r="D125" s="13">
        <f>IF(C125="","",IFERROR(VLOOKUP(C125,'الأصناف'!$A$6:$B$105,2,FALSE),"رمز غير معروف"))</f>
        <v/>
      </c>
      <c r="E125" s="8" t="n"/>
      <c r="F125" s="9" t="n"/>
      <c r="G125" s="10" t="n"/>
      <c r="H125" s="12">
        <f>IF(E125="وارد",F125*G125,0)</f>
        <v/>
      </c>
      <c r="I125" s="11">
        <f>IF(C125="","",IFERROR(VLOOKUP(C125,'الأصناف'!$A$6:$D$105,4,FALSE),0)+SUMIFS($F$6:F125,$C$6:C125,C125,$E$6:E125,"وارد")-SUMIFS($F$6:F125,$C$6:C125,C125,$E$6:E125,"منصرف"))</f>
        <v/>
      </c>
      <c r="J125" s="8" t="n"/>
    </row>
    <row r="126">
      <c r="A126" s="17" t="n"/>
      <c r="B126" s="8" t="n"/>
      <c r="C126" s="8" t="n"/>
      <c r="D126" s="13">
        <f>IF(C126="","",IFERROR(VLOOKUP(C126,'الأصناف'!$A$6:$B$105,2,FALSE),"رمز غير معروف"))</f>
        <v/>
      </c>
      <c r="E126" s="8" t="n"/>
      <c r="F126" s="9" t="n"/>
      <c r="G126" s="10" t="n"/>
      <c r="H126" s="12">
        <f>IF(E126="وارد",F126*G126,0)</f>
        <v/>
      </c>
      <c r="I126" s="11">
        <f>IF(C126="","",IFERROR(VLOOKUP(C126,'الأصناف'!$A$6:$D$105,4,FALSE),0)+SUMIFS($F$6:F126,$C$6:C126,C126,$E$6:E126,"وارد")-SUMIFS($F$6:F126,$C$6:C126,C126,$E$6:E126,"منصرف"))</f>
        <v/>
      </c>
      <c r="J126" s="8" t="n"/>
    </row>
    <row r="127">
      <c r="A127" s="17" t="n"/>
      <c r="B127" s="8" t="n"/>
      <c r="C127" s="8" t="n"/>
      <c r="D127" s="13">
        <f>IF(C127="","",IFERROR(VLOOKUP(C127,'الأصناف'!$A$6:$B$105,2,FALSE),"رمز غير معروف"))</f>
        <v/>
      </c>
      <c r="E127" s="8" t="n"/>
      <c r="F127" s="9" t="n"/>
      <c r="G127" s="10" t="n"/>
      <c r="H127" s="12">
        <f>IF(E127="وارد",F127*G127,0)</f>
        <v/>
      </c>
      <c r="I127" s="11">
        <f>IF(C127="","",IFERROR(VLOOKUP(C127,'الأصناف'!$A$6:$D$105,4,FALSE),0)+SUMIFS($F$6:F127,$C$6:C127,C127,$E$6:E127,"وارد")-SUMIFS($F$6:F127,$C$6:C127,C127,$E$6:E127,"منصرف"))</f>
        <v/>
      </c>
      <c r="J127" s="8" t="n"/>
    </row>
    <row r="128">
      <c r="A128" s="17" t="n"/>
      <c r="B128" s="8" t="n"/>
      <c r="C128" s="8" t="n"/>
      <c r="D128" s="13">
        <f>IF(C128="","",IFERROR(VLOOKUP(C128,'الأصناف'!$A$6:$B$105,2,FALSE),"رمز غير معروف"))</f>
        <v/>
      </c>
      <c r="E128" s="8" t="n"/>
      <c r="F128" s="9" t="n"/>
      <c r="G128" s="10" t="n"/>
      <c r="H128" s="12">
        <f>IF(E128="وارد",F128*G128,0)</f>
        <v/>
      </c>
      <c r="I128" s="11">
        <f>IF(C128="","",IFERROR(VLOOKUP(C128,'الأصناف'!$A$6:$D$105,4,FALSE),0)+SUMIFS($F$6:F128,$C$6:C128,C128,$E$6:E128,"وارد")-SUMIFS($F$6:F128,$C$6:C128,C128,$E$6:E128,"منصرف"))</f>
        <v/>
      </c>
      <c r="J128" s="8" t="n"/>
    </row>
    <row r="129">
      <c r="A129" s="17" t="n"/>
      <c r="B129" s="8" t="n"/>
      <c r="C129" s="8" t="n"/>
      <c r="D129" s="13">
        <f>IF(C129="","",IFERROR(VLOOKUP(C129,'الأصناف'!$A$6:$B$105,2,FALSE),"رمز غير معروف"))</f>
        <v/>
      </c>
      <c r="E129" s="8" t="n"/>
      <c r="F129" s="9" t="n"/>
      <c r="G129" s="10" t="n"/>
      <c r="H129" s="12">
        <f>IF(E129="وارد",F129*G129,0)</f>
        <v/>
      </c>
      <c r="I129" s="11">
        <f>IF(C129="","",IFERROR(VLOOKUP(C129,'الأصناف'!$A$6:$D$105,4,FALSE),0)+SUMIFS($F$6:F129,$C$6:C129,C129,$E$6:E129,"وارد")-SUMIFS($F$6:F129,$C$6:C129,C129,$E$6:E129,"منصرف"))</f>
        <v/>
      </c>
      <c r="J129" s="8" t="n"/>
    </row>
    <row r="130">
      <c r="A130" s="17" t="n"/>
      <c r="B130" s="8" t="n"/>
      <c r="C130" s="8" t="n"/>
      <c r="D130" s="13">
        <f>IF(C130="","",IFERROR(VLOOKUP(C130,'الأصناف'!$A$6:$B$105,2,FALSE),"رمز غير معروف"))</f>
        <v/>
      </c>
      <c r="E130" s="8" t="n"/>
      <c r="F130" s="9" t="n"/>
      <c r="G130" s="10" t="n"/>
      <c r="H130" s="12">
        <f>IF(E130="وارد",F130*G130,0)</f>
        <v/>
      </c>
      <c r="I130" s="11">
        <f>IF(C130="","",IFERROR(VLOOKUP(C130,'الأصناف'!$A$6:$D$105,4,FALSE),0)+SUMIFS($F$6:F130,$C$6:C130,C130,$E$6:E130,"وارد")-SUMIFS($F$6:F130,$C$6:C130,C130,$E$6:E130,"منصرف"))</f>
        <v/>
      </c>
      <c r="J130" s="8" t="n"/>
    </row>
    <row r="131">
      <c r="A131" s="17" t="n"/>
      <c r="B131" s="8" t="n"/>
      <c r="C131" s="8" t="n"/>
      <c r="D131" s="13">
        <f>IF(C131="","",IFERROR(VLOOKUP(C131,'الأصناف'!$A$6:$B$105,2,FALSE),"رمز غير معروف"))</f>
        <v/>
      </c>
      <c r="E131" s="8" t="n"/>
      <c r="F131" s="9" t="n"/>
      <c r="G131" s="10" t="n"/>
      <c r="H131" s="12">
        <f>IF(E131="وارد",F131*G131,0)</f>
        <v/>
      </c>
      <c r="I131" s="11">
        <f>IF(C131="","",IFERROR(VLOOKUP(C131,'الأصناف'!$A$6:$D$105,4,FALSE),0)+SUMIFS($F$6:F131,$C$6:C131,C131,$E$6:E131,"وارد")-SUMIFS($F$6:F131,$C$6:C131,C131,$E$6:E131,"منصرف"))</f>
        <v/>
      </c>
      <c r="J131" s="8" t="n"/>
    </row>
    <row r="132">
      <c r="A132" s="17" t="n"/>
      <c r="B132" s="8" t="n"/>
      <c r="C132" s="8" t="n"/>
      <c r="D132" s="13">
        <f>IF(C132="","",IFERROR(VLOOKUP(C132,'الأصناف'!$A$6:$B$105,2,FALSE),"رمز غير معروف"))</f>
        <v/>
      </c>
      <c r="E132" s="8" t="n"/>
      <c r="F132" s="9" t="n"/>
      <c r="G132" s="10" t="n"/>
      <c r="H132" s="12">
        <f>IF(E132="وارد",F132*G132,0)</f>
        <v/>
      </c>
      <c r="I132" s="11">
        <f>IF(C132="","",IFERROR(VLOOKUP(C132,'الأصناف'!$A$6:$D$105,4,FALSE),0)+SUMIFS($F$6:F132,$C$6:C132,C132,$E$6:E132,"وارد")-SUMIFS($F$6:F132,$C$6:C132,C132,$E$6:E132,"منصرف"))</f>
        <v/>
      </c>
      <c r="J132" s="8" t="n"/>
    </row>
    <row r="133">
      <c r="A133" s="17" t="n"/>
      <c r="B133" s="8" t="n"/>
      <c r="C133" s="8" t="n"/>
      <c r="D133" s="13">
        <f>IF(C133="","",IFERROR(VLOOKUP(C133,'الأصناف'!$A$6:$B$105,2,FALSE),"رمز غير معروف"))</f>
        <v/>
      </c>
      <c r="E133" s="8" t="n"/>
      <c r="F133" s="9" t="n"/>
      <c r="G133" s="10" t="n"/>
      <c r="H133" s="12">
        <f>IF(E133="وارد",F133*G133,0)</f>
        <v/>
      </c>
      <c r="I133" s="11">
        <f>IF(C133="","",IFERROR(VLOOKUP(C133,'الأصناف'!$A$6:$D$105,4,FALSE),0)+SUMIFS($F$6:F133,$C$6:C133,C133,$E$6:E133,"وارد")-SUMIFS($F$6:F133,$C$6:C133,C133,$E$6:E133,"منصرف"))</f>
        <v/>
      </c>
      <c r="J133" s="8" t="n"/>
    </row>
    <row r="134">
      <c r="A134" s="17" t="n"/>
      <c r="B134" s="8" t="n"/>
      <c r="C134" s="8" t="n"/>
      <c r="D134" s="13">
        <f>IF(C134="","",IFERROR(VLOOKUP(C134,'الأصناف'!$A$6:$B$105,2,FALSE),"رمز غير معروف"))</f>
        <v/>
      </c>
      <c r="E134" s="8" t="n"/>
      <c r="F134" s="9" t="n"/>
      <c r="G134" s="10" t="n"/>
      <c r="H134" s="12">
        <f>IF(E134="وارد",F134*G134,0)</f>
        <v/>
      </c>
      <c r="I134" s="11">
        <f>IF(C134="","",IFERROR(VLOOKUP(C134,'الأصناف'!$A$6:$D$105,4,FALSE),0)+SUMIFS($F$6:F134,$C$6:C134,C134,$E$6:E134,"وارد")-SUMIFS($F$6:F134,$C$6:C134,C134,$E$6:E134,"منصرف"))</f>
        <v/>
      </c>
      <c r="J134" s="8" t="n"/>
    </row>
    <row r="135">
      <c r="A135" s="17" t="n"/>
      <c r="B135" s="8" t="n"/>
      <c r="C135" s="8" t="n"/>
      <c r="D135" s="13">
        <f>IF(C135="","",IFERROR(VLOOKUP(C135,'الأصناف'!$A$6:$B$105,2,FALSE),"رمز غير معروف"))</f>
        <v/>
      </c>
      <c r="E135" s="8" t="n"/>
      <c r="F135" s="9" t="n"/>
      <c r="G135" s="10" t="n"/>
      <c r="H135" s="12">
        <f>IF(E135="وارد",F135*G135,0)</f>
        <v/>
      </c>
      <c r="I135" s="11">
        <f>IF(C135="","",IFERROR(VLOOKUP(C135,'الأصناف'!$A$6:$D$105,4,FALSE),0)+SUMIFS($F$6:F135,$C$6:C135,C135,$E$6:E135,"وارد")-SUMIFS($F$6:F135,$C$6:C135,C135,$E$6:E135,"منصرف"))</f>
        <v/>
      </c>
      <c r="J135" s="8" t="n"/>
    </row>
    <row r="136">
      <c r="A136" s="17" t="n"/>
      <c r="B136" s="8" t="n"/>
      <c r="C136" s="8" t="n"/>
      <c r="D136" s="13">
        <f>IF(C136="","",IFERROR(VLOOKUP(C136,'الأصناف'!$A$6:$B$105,2,FALSE),"رمز غير معروف"))</f>
        <v/>
      </c>
      <c r="E136" s="8" t="n"/>
      <c r="F136" s="9" t="n"/>
      <c r="G136" s="10" t="n"/>
      <c r="H136" s="12">
        <f>IF(E136="وارد",F136*G136,0)</f>
        <v/>
      </c>
      <c r="I136" s="11">
        <f>IF(C136="","",IFERROR(VLOOKUP(C136,'الأصناف'!$A$6:$D$105,4,FALSE),0)+SUMIFS($F$6:F136,$C$6:C136,C136,$E$6:E136,"وارد")-SUMIFS($F$6:F136,$C$6:C136,C136,$E$6:E136,"منصرف"))</f>
        <v/>
      </c>
      <c r="J136" s="8" t="n"/>
    </row>
    <row r="137">
      <c r="A137" s="17" t="n"/>
      <c r="B137" s="8" t="n"/>
      <c r="C137" s="8" t="n"/>
      <c r="D137" s="13">
        <f>IF(C137="","",IFERROR(VLOOKUP(C137,'الأصناف'!$A$6:$B$105,2,FALSE),"رمز غير معروف"))</f>
        <v/>
      </c>
      <c r="E137" s="8" t="n"/>
      <c r="F137" s="9" t="n"/>
      <c r="G137" s="10" t="n"/>
      <c r="H137" s="12">
        <f>IF(E137="وارد",F137*G137,0)</f>
        <v/>
      </c>
      <c r="I137" s="11">
        <f>IF(C137="","",IFERROR(VLOOKUP(C137,'الأصناف'!$A$6:$D$105,4,FALSE),0)+SUMIFS($F$6:F137,$C$6:C137,C137,$E$6:E137,"وارد")-SUMIFS($F$6:F137,$C$6:C137,C137,$E$6:E137,"منصرف"))</f>
        <v/>
      </c>
      <c r="J137" s="8" t="n"/>
    </row>
    <row r="138">
      <c r="A138" s="17" t="n"/>
      <c r="B138" s="8" t="n"/>
      <c r="C138" s="8" t="n"/>
      <c r="D138" s="13">
        <f>IF(C138="","",IFERROR(VLOOKUP(C138,'الأصناف'!$A$6:$B$105,2,FALSE),"رمز غير معروف"))</f>
        <v/>
      </c>
      <c r="E138" s="8" t="n"/>
      <c r="F138" s="9" t="n"/>
      <c r="G138" s="10" t="n"/>
      <c r="H138" s="12">
        <f>IF(E138="وارد",F138*G138,0)</f>
        <v/>
      </c>
      <c r="I138" s="11">
        <f>IF(C138="","",IFERROR(VLOOKUP(C138,'الأصناف'!$A$6:$D$105,4,FALSE),0)+SUMIFS($F$6:F138,$C$6:C138,C138,$E$6:E138,"وارد")-SUMIFS($F$6:F138,$C$6:C138,C138,$E$6:E138,"منصرف"))</f>
        <v/>
      </c>
      <c r="J138" s="8" t="n"/>
    </row>
    <row r="139">
      <c r="A139" s="17" t="n"/>
      <c r="B139" s="8" t="n"/>
      <c r="C139" s="8" t="n"/>
      <c r="D139" s="13">
        <f>IF(C139="","",IFERROR(VLOOKUP(C139,'الأصناف'!$A$6:$B$105,2,FALSE),"رمز غير معروف"))</f>
        <v/>
      </c>
      <c r="E139" s="8" t="n"/>
      <c r="F139" s="9" t="n"/>
      <c r="G139" s="10" t="n"/>
      <c r="H139" s="12">
        <f>IF(E139="وارد",F139*G139,0)</f>
        <v/>
      </c>
      <c r="I139" s="11">
        <f>IF(C139="","",IFERROR(VLOOKUP(C139,'الأصناف'!$A$6:$D$105,4,FALSE),0)+SUMIFS($F$6:F139,$C$6:C139,C139,$E$6:E139,"وارد")-SUMIFS($F$6:F139,$C$6:C139,C139,$E$6:E139,"منصرف"))</f>
        <v/>
      </c>
      <c r="J139" s="8" t="n"/>
    </row>
    <row r="140">
      <c r="A140" s="17" t="n"/>
      <c r="B140" s="8" t="n"/>
      <c r="C140" s="8" t="n"/>
      <c r="D140" s="13">
        <f>IF(C140="","",IFERROR(VLOOKUP(C140,'الأصناف'!$A$6:$B$105,2,FALSE),"رمز غير معروف"))</f>
        <v/>
      </c>
      <c r="E140" s="8" t="n"/>
      <c r="F140" s="9" t="n"/>
      <c r="G140" s="10" t="n"/>
      <c r="H140" s="12">
        <f>IF(E140="وارد",F140*G140,0)</f>
        <v/>
      </c>
      <c r="I140" s="11">
        <f>IF(C140="","",IFERROR(VLOOKUP(C140,'الأصناف'!$A$6:$D$105,4,FALSE),0)+SUMIFS($F$6:F140,$C$6:C140,C140,$E$6:E140,"وارد")-SUMIFS($F$6:F140,$C$6:C140,C140,$E$6:E140,"منصرف"))</f>
        <v/>
      </c>
      <c r="J140" s="8" t="n"/>
    </row>
    <row r="141">
      <c r="A141" s="17" t="n"/>
      <c r="B141" s="8" t="n"/>
      <c r="C141" s="8" t="n"/>
      <c r="D141" s="13">
        <f>IF(C141="","",IFERROR(VLOOKUP(C141,'الأصناف'!$A$6:$B$105,2,FALSE),"رمز غير معروف"))</f>
        <v/>
      </c>
      <c r="E141" s="8" t="n"/>
      <c r="F141" s="9" t="n"/>
      <c r="G141" s="10" t="n"/>
      <c r="H141" s="12">
        <f>IF(E141="وارد",F141*G141,0)</f>
        <v/>
      </c>
      <c r="I141" s="11">
        <f>IF(C141="","",IFERROR(VLOOKUP(C141,'الأصناف'!$A$6:$D$105,4,FALSE),0)+SUMIFS($F$6:F141,$C$6:C141,C141,$E$6:E141,"وارد")-SUMIFS($F$6:F141,$C$6:C141,C141,$E$6:E141,"منصرف"))</f>
        <v/>
      </c>
      <c r="J141" s="8" t="n"/>
    </row>
    <row r="142">
      <c r="A142" s="17" t="n"/>
      <c r="B142" s="8" t="n"/>
      <c r="C142" s="8" t="n"/>
      <c r="D142" s="13">
        <f>IF(C142="","",IFERROR(VLOOKUP(C142,'الأصناف'!$A$6:$B$105,2,FALSE),"رمز غير معروف"))</f>
        <v/>
      </c>
      <c r="E142" s="8" t="n"/>
      <c r="F142" s="9" t="n"/>
      <c r="G142" s="10" t="n"/>
      <c r="H142" s="12">
        <f>IF(E142="وارد",F142*G142,0)</f>
        <v/>
      </c>
      <c r="I142" s="11">
        <f>IF(C142="","",IFERROR(VLOOKUP(C142,'الأصناف'!$A$6:$D$105,4,FALSE),0)+SUMIFS($F$6:F142,$C$6:C142,C142,$E$6:E142,"وارد")-SUMIFS($F$6:F142,$C$6:C142,C142,$E$6:E142,"منصرف"))</f>
        <v/>
      </c>
      <c r="J142" s="8" t="n"/>
    </row>
    <row r="143">
      <c r="A143" s="17" t="n"/>
      <c r="B143" s="8" t="n"/>
      <c r="C143" s="8" t="n"/>
      <c r="D143" s="13">
        <f>IF(C143="","",IFERROR(VLOOKUP(C143,'الأصناف'!$A$6:$B$105,2,FALSE),"رمز غير معروف"))</f>
        <v/>
      </c>
      <c r="E143" s="8" t="n"/>
      <c r="F143" s="9" t="n"/>
      <c r="G143" s="10" t="n"/>
      <c r="H143" s="12">
        <f>IF(E143="وارد",F143*G143,0)</f>
        <v/>
      </c>
      <c r="I143" s="11">
        <f>IF(C143="","",IFERROR(VLOOKUP(C143,'الأصناف'!$A$6:$D$105,4,FALSE),0)+SUMIFS($F$6:F143,$C$6:C143,C143,$E$6:E143,"وارد")-SUMIFS($F$6:F143,$C$6:C143,C143,$E$6:E143,"منصرف"))</f>
        <v/>
      </c>
      <c r="J143" s="8" t="n"/>
    </row>
    <row r="144">
      <c r="A144" s="17" t="n"/>
      <c r="B144" s="8" t="n"/>
      <c r="C144" s="8" t="n"/>
      <c r="D144" s="13">
        <f>IF(C144="","",IFERROR(VLOOKUP(C144,'الأصناف'!$A$6:$B$105,2,FALSE),"رمز غير معروف"))</f>
        <v/>
      </c>
      <c r="E144" s="8" t="n"/>
      <c r="F144" s="9" t="n"/>
      <c r="G144" s="10" t="n"/>
      <c r="H144" s="12">
        <f>IF(E144="وارد",F144*G144,0)</f>
        <v/>
      </c>
      <c r="I144" s="11">
        <f>IF(C144="","",IFERROR(VLOOKUP(C144,'الأصناف'!$A$6:$D$105,4,FALSE),0)+SUMIFS($F$6:F144,$C$6:C144,C144,$E$6:E144,"وارد")-SUMIFS($F$6:F144,$C$6:C144,C144,$E$6:E144,"منصرف"))</f>
        <v/>
      </c>
      <c r="J144" s="8" t="n"/>
    </row>
    <row r="145">
      <c r="A145" s="17" t="n"/>
      <c r="B145" s="8" t="n"/>
      <c r="C145" s="8" t="n"/>
      <c r="D145" s="13">
        <f>IF(C145="","",IFERROR(VLOOKUP(C145,'الأصناف'!$A$6:$B$105,2,FALSE),"رمز غير معروف"))</f>
        <v/>
      </c>
      <c r="E145" s="8" t="n"/>
      <c r="F145" s="9" t="n"/>
      <c r="G145" s="10" t="n"/>
      <c r="H145" s="12">
        <f>IF(E145="وارد",F145*G145,0)</f>
        <v/>
      </c>
      <c r="I145" s="11">
        <f>IF(C145="","",IFERROR(VLOOKUP(C145,'الأصناف'!$A$6:$D$105,4,FALSE),0)+SUMIFS($F$6:F145,$C$6:C145,C145,$E$6:E145,"وارد")-SUMIFS($F$6:F145,$C$6:C145,C145,$E$6:E145,"منصرف"))</f>
        <v/>
      </c>
      <c r="J145" s="8" t="n"/>
    </row>
    <row r="146">
      <c r="A146" s="17" t="n"/>
      <c r="B146" s="8" t="n"/>
      <c r="C146" s="8" t="n"/>
      <c r="D146" s="13">
        <f>IF(C146="","",IFERROR(VLOOKUP(C146,'الأصناف'!$A$6:$B$105,2,FALSE),"رمز غير معروف"))</f>
        <v/>
      </c>
      <c r="E146" s="8" t="n"/>
      <c r="F146" s="9" t="n"/>
      <c r="G146" s="10" t="n"/>
      <c r="H146" s="12">
        <f>IF(E146="وارد",F146*G146,0)</f>
        <v/>
      </c>
      <c r="I146" s="11">
        <f>IF(C146="","",IFERROR(VLOOKUP(C146,'الأصناف'!$A$6:$D$105,4,FALSE),0)+SUMIFS($F$6:F146,$C$6:C146,C146,$E$6:E146,"وارد")-SUMIFS($F$6:F146,$C$6:C146,C146,$E$6:E146,"منصرف"))</f>
        <v/>
      </c>
      <c r="J146" s="8" t="n"/>
    </row>
    <row r="147">
      <c r="A147" s="17" t="n"/>
      <c r="B147" s="8" t="n"/>
      <c r="C147" s="8" t="n"/>
      <c r="D147" s="13">
        <f>IF(C147="","",IFERROR(VLOOKUP(C147,'الأصناف'!$A$6:$B$105,2,FALSE),"رمز غير معروف"))</f>
        <v/>
      </c>
      <c r="E147" s="8" t="n"/>
      <c r="F147" s="9" t="n"/>
      <c r="G147" s="10" t="n"/>
      <c r="H147" s="12">
        <f>IF(E147="وارد",F147*G147,0)</f>
        <v/>
      </c>
      <c r="I147" s="11">
        <f>IF(C147="","",IFERROR(VLOOKUP(C147,'الأصناف'!$A$6:$D$105,4,FALSE),0)+SUMIFS($F$6:F147,$C$6:C147,C147,$E$6:E147,"وارد")-SUMIFS($F$6:F147,$C$6:C147,C147,$E$6:E147,"منصرف"))</f>
        <v/>
      </c>
      <c r="J147" s="8" t="n"/>
    </row>
    <row r="148">
      <c r="A148" s="17" t="n"/>
      <c r="B148" s="8" t="n"/>
      <c r="C148" s="8" t="n"/>
      <c r="D148" s="13">
        <f>IF(C148="","",IFERROR(VLOOKUP(C148,'الأصناف'!$A$6:$B$105,2,FALSE),"رمز غير معروف"))</f>
        <v/>
      </c>
      <c r="E148" s="8" t="n"/>
      <c r="F148" s="9" t="n"/>
      <c r="G148" s="10" t="n"/>
      <c r="H148" s="12">
        <f>IF(E148="وارد",F148*G148,0)</f>
        <v/>
      </c>
      <c r="I148" s="11">
        <f>IF(C148="","",IFERROR(VLOOKUP(C148,'الأصناف'!$A$6:$D$105,4,FALSE),0)+SUMIFS($F$6:F148,$C$6:C148,C148,$E$6:E148,"وارد")-SUMIFS($F$6:F148,$C$6:C148,C148,$E$6:E148,"منصرف"))</f>
        <v/>
      </c>
      <c r="J148" s="8" t="n"/>
    </row>
    <row r="149">
      <c r="A149" s="17" t="n"/>
      <c r="B149" s="8" t="n"/>
      <c r="C149" s="8" t="n"/>
      <c r="D149" s="13">
        <f>IF(C149="","",IFERROR(VLOOKUP(C149,'الأصناف'!$A$6:$B$105,2,FALSE),"رمز غير معروف"))</f>
        <v/>
      </c>
      <c r="E149" s="8" t="n"/>
      <c r="F149" s="9" t="n"/>
      <c r="G149" s="10" t="n"/>
      <c r="H149" s="12">
        <f>IF(E149="وارد",F149*G149,0)</f>
        <v/>
      </c>
      <c r="I149" s="11">
        <f>IF(C149="","",IFERROR(VLOOKUP(C149,'الأصناف'!$A$6:$D$105,4,FALSE),0)+SUMIFS($F$6:F149,$C$6:C149,C149,$E$6:E149,"وارد")-SUMIFS($F$6:F149,$C$6:C149,C149,$E$6:E149,"منصرف"))</f>
        <v/>
      </c>
      <c r="J149" s="8" t="n"/>
    </row>
    <row r="150">
      <c r="A150" s="17" t="n"/>
      <c r="B150" s="8" t="n"/>
      <c r="C150" s="8" t="n"/>
      <c r="D150" s="13">
        <f>IF(C150="","",IFERROR(VLOOKUP(C150,'الأصناف'!$A$6:$B$105,2,FALSE),"رمز غير معروف"))</f>
        <v/>
      </c>
      <c r="E150" s="8" t="n"/>
      <c r="F150" s="9" t="n"/>
      <c r="G150" s="10" t="n"/>
      <c r="H150" s="12">
        <f>IF(E150="وارد",F150*G150,0)</f>
        <v/>
      </c>
      <c r="I150" s="11">
        <f>IF(C150="","",IFERROR(VLOOKUP(C150,'الأصناف'!$A$6:$D$105,4,FALSE),0)+SUMIFS($F$6:F150,$C$6:C150,C150,$E$6:E150,"وارد")-SUMIFS($F$6:F150,$C$6:C150,C150,$E$6:E150,"منصرف"))</f>
        <v/>
      </c>
      <c r="J150" s="8" t="n"/>
    </row>
    <row r="151">
      <c r="A151" s="17" t="n"/>
      <c r="B151" s="8" t="n"/>
      <c r="C151" s="8" t="n"/>
      <c r="D151" s="13">
        <f>IF(C151="","",IFERROR(VLOOKUP(C151,'الأصناف'!$A$6:$B$105,2,FALSE),"رمز غير معروف"))</f>
        <v/>
      </c>
      <c r="E151" s="8" t="n"/>
      <c r="F151" s="9" t="n"/>
      <c r="G151" s="10" t="n"/>
      <c r="H151" s="12">
        <f>IF(E151="وارد",F151*G151,0)</f>
        <v/>
      </c>
      <c r="I151" s="11">
        <f>IF(C151="","",IFERROR(VLOOKUP(C151,'الأصناف'!$A$6:$D$105,4,FALSE),0)+SUMIFS($F$6:F151,$C$6:C151,C151,$E$6:E151,"وارد")-SUMIFS($F$6:F151,$C$6:C151,C151,$E$6:E151,"منصرف"))</f>
        <v/>
      </c>
      <c r="J151" s="8" t="n"/>
    </row>
    <row r="152">
      <c r="A152" s="17" t="n"/>
      <c r="B152" s="8" t="n"/>
      <c r="C152" s="8" t="n"/>
      <c r="D152" s="13">
        <f>IF(C152="","",IFERROR(VLOOKUP(C152,'الأصناف'!$A$6:$B$105,2,FALSE),"رمز غير معروف"))</f>
        <v/>
      </c>
      <c r="E152" s="8" t="n"/>
      <c r="F152" s="9" t="n"/>
      <c r="G152" s="10" t="n"/>
      <c r="H152" s="12">
        <f>IF(E152="وارد",F152*G152,0)</f>
        <v/>
      </c>
      <c r="I152" s="11">
        <f>IF(C152="","",IFERROR(VLOOKUP(C152,'الأصناف'!$A$6:$D$105,4,FALSE),0)+SUMIFS($F$6:F152,$C$6:C152,C152,$E$6:E152,"وارد")-SUMIFS($F$6:F152,$C$6:C152,C152,$E$6:E152,"منصرف"))</f>
        <v/>
      </c>
      <c r="J152" s="8" t="n"/>
    </row>
    <row r="153">
      <c r="A153" s="17" t="n"/>
      <c r="B153" s="8" t="n"/>
      <c r="C153" s="8" t="n"/>
      <c r="D153" s="13">
        <f>IF(C153="","",IFERROR(VLOOKUP(C153,'الأصناف'!$A$6:$B$105,2,FALSE),"رمز غير معروف"))</f>
        <v/>
      </c>
      <c r="E153" s="8" t="n"/>
      <c r="F153" s="9" t="n"/>
      <c r="G153" s="10" t="n"/>
      <c r="H153" s="12">
        <f>IF(E153="وارد",F153*G153,0)</f>
        <v/>
      </c>
      <c r="I153" s="11">
        <f>IF(C153="","",IFERROR(VLOOKUP(C153,'الأصناف'!$A$6:$D$105,4,FALSE),0)+SUMIFS($F$6:F153,$C$6:C153,C153,$E$6:E153,"وارد")-SUMIFS($F$6:F153,$C$6:C153,C153,$E$6:E153,"منصرف"))</f>
        <v/>
      </c>
      <c r="J153" s="8" t="n"/>
    </row>
    <row r="154">
      <c r="A154" s="17" t="n"/>
      <c r="B154" s="8" t="n"/>
      <c r="C154" s="8" t="n"/>
      <c r="D154" s="13">
        <f>IF(C154="","",IFERROR(VLOOKUP(C154,'الأصناف'!$A$6:$B$105,2,FALSE),"رمز غير معروف"))</f>
        <v/>
      </c>
      <c r="E154" s="8" t="n"/>
      <c r="F154" s="9" t="n"/>
      <c r="G154" s="10" t="n"/>
      <c r="H154" s="12">
        <f>IF(E154="وارد",F154*G154,0)</f>
        <v/>
      </c>
      <c r="I154" s="11">
        <f>IF(C154="","",IFERROR(VLOOKUP(C154,'الأصناف'!$A$6:$D$105,4,FALSE),0)+SUMIFS($F$6:F154,$C$6:C154,C154,$E$6:E154,"وارد")-SUMIFS($F$6:F154,$C$6:C154,C154,$E$6:E154,"منصرف"))</f>
        <v/>
      </c>
      <c r="J154" s="8" t="n"/>
    </row>
    <row r="155">
      <c r="A155" s="17" t="n"/>
      <c r="B155" s="8" t="n"/>
      <c r="C155" s="8" t="n"/>
      <c r="D155" s="13">
        <f>IF(C155="","",IFERROR(VLOOKUP(C155,'الأصناف'!$A$6:$B$105,2,FALSE),"رمز غير معروف"))</f>
        <v/>
      </c>
      <c r="E155" s="8" t="n"/>
      <c r="F155" s="9" t="n"/>
      <c r="G155" s="10" t="n"/>
      <c r="H155" s="12">
        <f>IF(E155="وارد",F155*G155,0)</f>
        <v/>
      </c>
      <c r="I155" s="11">
        <f>IF(C155="","",IFERROR(VLOOKUP(C155,'الأصناف'!$A$6:$D$105,4,FALSE),0)+SUMIFS($F$6:F155,$C$6:C155,C155,$E$6:E155,"وارد")-SUMIFS($F$6:F155,$C$6:C155,C155,$E$6:E155,"منصرف"))</f>
        <v/>
      </c>
      <c r="J155" s="8" t="n"/>
    </row>
    <row r="156">
      <c r="A156" s="17" t="n"/>
      <c r="B156" s="8" t="n"/>
      <c r="C156" s="8" t="n"/>
      <c r="D156" s="13">
        <f>IF(C156="","",IFERROR(VLOOKUP(C156,'الأصناف'!$A$6:$B$105,2,FALSE),"رمز غير معروف"))</f>
        <v/>
      </c>
      <c r="E156" s="8" t="n"/>
      <c r="F156" s="9" t="n"/>
      <c r="G156" s="10" t="n"/>
      <c r="H156" s="12">
        <f>IF(E156="وارد",F156*G156,0)</f>
        <v/>
      </c>
      <c r="I156" s="11">
        <f>IF(C156="","",IFERROR(VLOOKUP(C156,'الأصناف'!$A$6:$D$105,4,FALSE),0)+SUMIFS($F$6:F156,$C$6:C156,C156,$E$6:E156,"وارد")-SUMIFS($F$6:F156,$C$6:C156,C156,$E$6:E156,"منصرف"))</f>
        <v/>
      </c>
      <c r="J156" s="8" t="n"/>
    </row>
    <row r="157">
      <c r="A157" s="17" t="n"/>
      <c r="B157" s="8" t="n"/>
      <c r="C157" s="8" t="n"/>
      <c r="D157" s="13">
        <f>IF(C157="","",IFERROR(VLOOKUP(C157,'الأصناف'!$A$6:$B$105,2,FALSE),"رمز غير معروف"))</f>
        <v/>
      </c>
      <c r="E157" s="8" t="n"/>
      <c r="F157" s="9" t="n"/>
      <c r="G157" s="10" t="n"/>
      <c r="H157" s="12">
        <f>IF(E157="وارد",F157*G157,0)</f>
        <v/>
      </c>
      <c r="I157" s="11">
        <f>IF(C157="","",IFERROR(VLOOKUP(C157,'الأصناف'!$A$6:$D$105,4,FALSE),0)+SUMIFS($F$6:F157,$C$6:C157,C157,$E$6:E157,"وارد")-SUMIFS($F$6:F157,$C$6:C157,C157,$E$6:E157,"منصرف"))</f>
        <v/>
      </c>
      <c r="J157" s="8" t="n"/>
    </row>
    <row r="158">
      <c r="A158" s="17" t="n"/>
      <c r="B158" s="8" t="n"/>
      <c r="C158" s="8" t="n"/>
      <c r="D158" s="13">
        <f>IF(C158="","",IFERROR(VLOOKUP(C158,'الأصناف'!$A$6:$B$105,2,FALSE),"رمز غير معروف"))</f>
        <v/>
      </c>
      <c r="E158" s="8" t="n"/>
      <c r="F158" s="9" t="n"/>
      <c r="G158" s="10" t="n"/>
      <c r="H158" s="12">
        <f>IF(E158="وارد",F158*G158,0)</f>
        <v/>
      </c>
      <c r="I158" s="11">
        <f>IF(C158="","",IFERROR(VLOOKUP(C158,'الأصناف'!$A$6:$D$105,4,FALSE),0)+SUMIFS($F$6:F158,$C$6:C158,C158,$E$6:E158,"وارد")-SUMIFS($F$6:F158,$C$6:C158,C158,$E$6:E158,"منصرف"))</f>
        <v/>
      </c>
      <c r="J158" s="8" t="n"/>
    </row>
    <row r="159">
      <c r="A159" s="17" t="n"/>
      <c r="B159" s="8" t="n"/>
      <c r="C159" s="8" t="n"/>
      <c r="D159" s="13">
        <f>IF(C159="","",IFERROR(VLOOKUP(C159,'الأصناف'!$A$6:$B$105,2,FALSE),"رمز غير معروف"))</f>
        <v/>
      </c>
      <c r="E159" s="8" t="n"/>
      <c r="F159" s="9" t="n"/>
      <c r="G159" s="10" t="n"/>
      <c r="H159" s="12">
        <f>IF(E159="وارد",F159*G159,0)</f>
        <v/>
      </c>
      <c r="I159" s="11">
        <f>IF(C159="","",IFERROR(VLOOKUP(C159,'الأصناف'!$A$6:$D$105,4,FALSE),0)+SUMIFS($F$6:F159,$C$6:C159,C159,$E$6:E159,"وارد")-SUMIFS($F$6:F159,$C$6:C159,C159,$E$6:E159,"منصرف"))</f>
        <v/>
      </c>
      <c r="J159" s="8" t="n"/>
    </row>
    <row r="160">
      <c r="A160" s="17" t="n"/>
      <c r="B160" s="8" t="n"/>
      <c r="C160" s="8" t="n"/>
      <c r="D160" s="13">
        <f>IF(C160="","",IFERROR(VLOOKUP(C160,'الأصناف'!$A$6:$B$105,2,FALSE),"رمز غير معروف"))</f>
        <v/>
      </c>
      <c r="E160" s="8" t="n"/>
      <c r="F160" s="9" t="n"/>
      <c r="G160" s="10" t="n"/>
      <c r="H160" s="12">
        <f>IF(E160="وارد",F160*G160,0)</f>
        <v/>
      </c>
      <c r="I160" s="11">
        <f>IF(C160="","",IFERROR(VLOOKUP(C160,'الأصناف'!$A$6:$D$105,4,FALSE),0)+SUMIFS($F$6:F160,$C$6:C160,C160,$E$6:E160,"وارد")-SUMIFS($F$6:F160,$C$6:C160,C160,$E$6:E160,"منصرف"))</f>
        <v/>
      </c>
      <c r="J160" s="8" t="n"/>
    </row>
    <row r="161">
      <c r="A161" s="17" t="n"/>
      <c r="B161" s="8" t="n"/>
      <c r="C161" s="8" t="n"/>
      <c r="D161" s="13">
        <f>IF(C161="","",IFERROR(VLOOKUP(C161,'الأصناف'!$A$6:$B$105,2,FALSE),"رمز غير معروف"))</f>
        <v/>
      </c>
      <c r="E161" s="8" t="n"/>
      <c r="F161" s="9" t="n"/>
      <c r="G161" s="10" t="n"/>
      <c r="H161" s="12">
        <f>IF(E161="وارد",F161*G161,0)</f>
        <v/>
      </c>
      <c r="I161" s="11">
        <f>IF(C161="","",IFERROR(VLOOKUP(C161,'الأصناف'!$A$6:$D$105,4,FALSE),0)+SUMIFS($F$6:F161,$C$6:C161,C161,$E$6:E161,"وارد")-SUMIFS($F$6:F161,$C$6:C161,C161,$E$6:E161,"منصرف"))</f>
        <v/>
      </c>
      <c r="J161" s="8" t="n"/>
    </row>
    <row r="162">
      <c r="A162" s="17" t="n"/>
      <c r="B162" s="8" t="n"/>
      <c r="C162" s="8" t="n"/>
      <c r="D162" s="13">
        <f>IF(C162="","",IFERROR(VLOOKUP(C162,'الأصناف'!$A$6:$B$105,2,FALSE),"رمز غير معروف"))</f>
        <v/>
      </c>
      <c r="E162" s="8" t="n"/>
      <c r="F162" s="9" t="n"/>
      <c r="G162" s="10" t="n"/>
      <c r="H162" s="12">
        <f>IF(E162="وارد",F162*G162,0)</f>
        <v/>
      </c>
      <c r="I162" s="11">
        <f>IF(C162="","",IFERROR(VLOOKUP(C162,'الأصناف'!$A$6:$D$105,4,FALSE),0)+SUMIFS($F$6:F162,$C$6:C162,C162,$E$6:E162,"وارد")-SUMIFS($F$6:F162,$C$6:C162,C162,$E$6:E162,"منصرف"))</f>
        <v/>
      </c>
      <c r="J162" s="8" t="n"/>
    </row>
    <row r="163">
      <c r="A163" s="17" t="n"/>
      <c r="B163" s="8" t="n"/>
      <c r="C163" s="8" t="n"/>
      <c r="D163" s="13">
        <f>IF(C163="","",IFERROR(VLOOKUP(C163,'الأصناف'!$A$6:$B$105,2,FALSE),"رمز غير معروف"))</f>
        <v/>
      </c>
      <c r="E163" s="8" t="n"/>
      <c r="F163" s="9" t="n"/>
      <c r="G163" s="10" t="n"/>
      <c r="H163" s="12">
        <f>IF(E163="وارد",F163*G163,0)</f>
        <v/>
      </c>
      <c r="I163" s="11">
        <f>IF(C163="","",IFERROR(VLOOKUP(C163,'الأصناف'!$A$6:$D$105,4,FALSE),0)+SUMIFS($F$6:F163,$C$6:C163,C163,$E$6:E163,"وارد")-SUMIFS($F$6:F163,$C$6:C163,C163,$E$6:E163,"منصرف"))</f>
        <v/>
      </c>
      <c r="J163" s="8" t="n"/>
    </row>
    <row r="164">
      <c r="A164" s="17" t="n"/>
      <c r="B164" s="8" t="n"/>
      <c r="C164" s="8" t="n"/>
      <c r="D164" s="13">
        <f>IF(C164="","",IFERROR(VLOOKUP(C164,'الأصناف'!$A$6:$B$105,2,FALSE),"رمز غير معروف"))</f>
        <v/>
      </c>
      <c r="E164" s="8" t="n"/>
      <c r="F164" s="9" t="n"/>
      <c r="G164" s="10" t="n"/>
      <c r="H164" s="12">
        <f>IF(E164="وارد",F164*G164,0)</f>
        <v/>
      </c>
      <c r="I164" s="11">
        <f>IF(C164="","",IFERROR(VLOOKUP(C164,'الأصناف'!$A$6:$D$105,4,FALSE),0)+SUMIFS($F$6:F164,$C$6:C164,C164,$E$6:E164,"وارد")-SUMIFS($F$6:F164,$C$6:C164,C164,$E$6:E164,"منصرف"))</f>
        <v/>
      </c>
      <c r="J164" s="8" t="n"/>
    </row>
    <row r="165">
      <c r="A165" s="17" t="n"/>
      <c r="B165" s="8" t="n"/>
      <c r="C165" s="8" t="n"/>
      <c r="D165" s="13">
        <f>IF(C165="","",IFERROR(VLOOKUP(C165,'الأصناف'!$A$6:$B$105,2,FALSE),"رمز غير معروف"))</f>
        <v/>
      </c>
      <c r="E165" s="8" t="n"/>
      <c r="F165" s="9" t="n"/>
      <c r="G165" s="10" t="n"/>
      <c r="H165" s="12">
        <f>IF(E165="وارد",F165*G165,0)</f>
        <v/>
      </c>
      <c r="I165" s="11">
        <f>IF(C165="","",IFERROR(VLOOKUP(C165,'الأصناف'!$A$6:$D$105,4,FALSE),0)+SUMIFS($F$6:F165,$C$6:C165,C165,$E$6:E165,"وارد")-SUMIFS($F$6:F165,$C$6:C165,C165,$E$6:E165,"منصرف"))</f>
        <v/>
      </c>
      <c r="J165" s="8" t="n"/>
    </row>
    <row r="166">
      <c r="A166" s="17" t="n"/>
      <c r="B166" s="8" t="n"/>
      <c r="C166" s="8" t="n"/>
      <c r="D166" s="13">
        <f>IF(C166="","",IFERROR(VLOOKUP(C166,'الأصناف'!$A$6:$B$105,2,FALSE),"رمز غير معروف"))</f>
        <v/>
      </c>
      <c r="E166" s="8" t="n"/>
      <c r="F166" s="9" t="n"/>
      <c r="G166" s="10" t="n"/>
      <c r="H166" s="12">
        <f>IF(E166="وارد",F166*G166,0)</f>
        <v/>
      </c>
      <c r="I166" s="11">
        <f>IF(C166="","",IFERROR(VLOOKUP(C166,'الأصناف'!$A$6:$D$105,4,FALSE),0)+SUMIFS($F$6:F166,$C$6:C166,C166,$E$6:E166,"وارد")-SUMIFS($F$6:F166,$C$6:C166,C166,$E$6:E166,"منصرف"))</f>
        <v/>
      </c>
      <c r="J166" s="8" t="n"/>
    </row>
    <row r="167">
      <c r="A167" s="17" t="n"/>
      <c r="B167" s="8" t="n"/>
      <c r="C167" s="8" t="n"/>
      <c r="D167" s="13">
        <f>IF(C167="","",IFERROR(VLOOKUP(C167,'الأصناف'!$A$6:$B$105,2,FALSE),"رمز غير معروف"))</f>
        <v/>
      </c>
      <c r="E167" s="8" t="n"/>
      <c r="F167" s="9" t="n"/>
      <c r="G167" s="10" t="n"/>
      <c r="H167" s="12">
        <f>IF(E167="وارد",F167*G167,0)</f>
        <v/>
      </c>
      <c r="I167" s="11">
        <f>IF(C167="","",IFERROR(VLOOKUP(C167,'الأصناف'!$A$6:$D$105,4,FALSE),0)+SUMIFS($F$6:F167,$C$6:C167,C167,$E$6:E167,"وارد")-SUMIFS($F$6:F167,$C$6:C167,C167,$E$6:E167,"منصرف"))</f>
        <v/>
      </c>
      <c r="J167" s="8" t="n"/>
    </row>
    <row r="168">
      <c r="A168" s="17" t="n"/>
      <c r="B168" s="8" t="n"/>
      <c r="C168" s="8" t="n"/>
      <c r="D168" s="13">
        <f>IF(C168="","",IFERROR(VLOOKUP(C168,'الأصناف'!$A$6:$B$105,2,FALSE),"رمز غير معروف"))</f>
        <v/>
      </c>
      <c r="E168" s="8" t="n"/>
      <c r="F168" s="9" t="n"/>
      <c r="G168" s="10" t="n"/>
      <c r="H168" s="12">
        <f>IF(E168="وارد",F168*G168,0)</f>
        <v/>
      </c>
      <c r="I168" s="11">
        <f>IF(C168="","",IFERROR(VLOOKUP(C168,'الأصناف'!$A$6:$D$105,4,FALSE),0)+SUMIFS($F$6:F168,$C$6:C168,C168,$E$6:E168,"وارد")-SUMIFS($F$6:F168,$C$6:C168,C168,$E$6:E168,"منصرف"))</f>
        <v/>
      </c>
      <c r="J168" s="8" t="n"/>
    </row>
    <row r="169">
      <c r="A169" s="17" t="n"/>
      <c r="B169" s="8" t="n"/>
      <c r="C169" s="8" t="n"/>
      <c r="D169" s="13">
        <f>IF(C169="","",IFERROR(VLOOKUP(C169,'الأصناف'!$A$6:$B$105,2,FALSE),"رمز غير معروف"))</f>
        <v/>
      </c>
      <c r="E169" s="8" t="n"/>
      <c r="F169" s="9" t="n"/>
      <c r="G169" s="10" t="n"/>
      <c r="H169" s="12">
        <f>IF(E169="وارد",F169*G169,0)</f>
        <v/>
      </c>
      <c r="I169" s="11">
        <f>IF(C169="","",IFERROR(VLOOKUP(C169,'الأصناف'!$A$6:$D$105,4,FALSE),0)+SUMIFS($F$6:F169,$C$6:C169,C169,$E$6:E169,"وارد")-SUMIFS($F$6:F169,$C$6:C169,C169,$E$6:E169,"منصرف"))</f>
        <v/>
      </c>
      <c r="J169" s="8" t="n"/>
    </row>
    <row r="170">
      <c r="A170" s="17" t="n"/>
      <c r="B170" s="8" t="n"/>
      <c r="C170" s="8" t="n"/>
      <c r="D170" s="13">
        <f>IF(C170="","",IFERROR(VLOOKUP(C170,'الأصناف'!$A$6:$B$105,2,FALSE),"رمز غير معروف"))</f>
        <v/>
      </c>
      <c r="E170" s="8" t="n"/>
      <c r="F170" s="9" t="n"/>
      <c r="G170" s="10" t="n"/>
      <c r="H170" s="12">
        <f>IF(E170="وارد",F170*G170,0)</f>
        <v/>
      </c>
      <c r="I170" s="11">
        <f>IF(C170="","",IFERROR(VLOOKUP(C170,'الأصناف'!$A$6:$D$105,4,FALSE),0)+SUMIFS($F$6:F170,$C$6:C170,C170,$E$6:E170,"وارد")-SUMIFS($F$6:F170,$C$6:C170,C170,$E$6:E170,"منصرف"))</f>
        <v/>
      </c>
      <c r="J170" s="8" t="n"/>
    </row>
    <row r="171">
      <c r="A171" s="17" t="n"/>
      <c r="B171" s="8" t="n"/>
      <c r="C171" s="8" t="n"/>
      <c r="D171" s="13">
        <f>IF(C171="","",IFERROR(VLOOKUP(C171,'الأصناف'!$A$6:$B$105,2,FALSE),"رمز غير معروف"))</f>
        <v/>
      </c>
      <c r="E171" s="8" t="n"/>
      <c r="F171" s="9" t="n"/>
      <c r="G171" s="10" t="n"/>
      <c r="H171" s="12">
        <f>IF(E171="وارد",F171*G171,0)</f>
        <v/>
      </c>
      <c r="I171" s="11">
        <f>IF(C171="","",IFERROR(VLOOKUP(C171,'الأصناف'!$A$6:$D$105,4,FALSE),0)+SUMIFS($F$6:F171,$C$6:C171,C171,$E$6:E171,"وارد")-SUMIFS($F$6:F171,$C$6:C171,C171,$E$6:E171,"منصرف"))</f>
        <v/>
      </c>
      <c r="J171" s="8" t="n"/>
    </row>
    <row r="172">
      <c r="A172" s="17" t="n"/>
      <c r="B172" s="8" t="n"/>
      <c r="C172" s="8" t="n"/>
      <c r="D172" s="13">
        <f>IF(C172="","",IFERROR(VLOOKUP(C172,'الأصناف'!$A$6:$B$105,2,FALSE),"رمز غير معروف"))</f>
        <v/>
      </c>
      <c r="E172" s="8" t="n"/>
      <c r="F172" s="9" t="n"/>
      <c r="G172" s="10" t="n"/>
      <c r="H172" s="12">
        <f>IF(E172="وارد",F172*G172,0)</f>
        <v/>
      </c>
      <c r="I172" s="11">
        <f>IF(C172="","",IFERROR(VLOOKUP(C172,'الأصناف'!$A$6:$D$105,4,FALSE),0)+SUMIFS($F$6:F172,$C$6:C172,C172,$E$6:E172,"وارد")-SUMIFS($F$6:F172,$C$6:C172,C172,$E$6:E172,"منصرف"))</f>
        <v/>
      </c>
      <c r="J172" s="8" t="n"/>
    </row>
    <row r="173">
      <c r="A173" s="17" t="n"/>
      <c r="B173" s="8" t="n"/>
      <c r="C173" s="8" t="n"/>
      <c r="D173" s="13">
        <f>IF(C173="","",IFERROR(VLOOKUP(C173,'الأصناف'!$A$6:$B$105,2,FALSE),"رمز غير معروف"))</f>
        <v/>
      </c>
      <c r="E173" s="8" t="n"/>
      <c r="F173" s="9" t="n"/>
      <c r="G173" s="10" t="n"/>
      <c r="H173" s="12">
        <f>IF(E173="وارد",F173*G173,0)</f>
        <v/>
      </c>
      <c r="I173" s="11">
        <f>IF(C173="","",IFERROR(VLOOKUP(C173,'الأصناف'!$A$6:$D$105,4,FALSE),0)+SUMIFS($F$6:F173,$C$6:C173,C173,$E$6:E173,"وارد")-SUMIFS($F$6:F173,$C$6:C173,C173,$E$6:E173,"منصرف"))</f>
        <v/>
      </c>
      <c r="J173" s="8" t="n"/>
    </row>
    <row r="174">
      <c r="A174" s="17" t="n"/>
      <c r="B174" s="8" t="n"/>
      <c r="C174" s="8" t="n"/>
      <c r="D174" s="13">
        <f>IF(C174="","",IFERROR(VLOOKUP(C174,'الأصناف'!$A$6:$B$105,2,FALSE),"رمز غير معروف"))</f>
        <v/>
      </c>
      <c r="E174" s="8" t="n"/>
      <c r="F174" s="9" t="n"/>
      <c r="G174" s="10" t="n"/>
      <c r="H174" s="12">
        <f>IF(E174="وارد",F174*G174,0)</f>
        <v/>
      </c>
      <c r="I174" s="11">
        <f>IF(C174="","",IFERROR(VLOOKUP(C174,'الأصناف'!$A$6:$D$105,4,FALSE),0)+SUMIFS($F$6:F174,$C$6:C174,C174,$E$6:E174,"وارد")-SUMIFS($F$6:F174,$C$6:C174,C174,$E$6:E174,"منصرف"))</f>
        <v/>
      </c>
      <c r="J174" s="8" t="n"/>
    </row>
    <row r="175">
      <c r="A175" s="17" t="n"/>
      <c r="B175" s="8" t="n"/>
      <c r="C175" s="8" t="n"/>
      <c r="D175" s="13">
        <f>IF(C175="","",IFERROR(VLOOKUP(C175,'الأصناف'!$A$6:$B$105,2,FALSE),"رمز غير معروف"))</f>
        <v/>
      </c>
      <c r="E175" s="8" t="n"/>
      <c r="F175" s="9" t="n"/>
      <c r="G175" s="10" t="n"/>
      <c r="H175" s="12">
        <f>IF(E175="وارد",F175*G175,0)</f>
        <v/>
      </c>
      <c r="I175" s="11">
        <f>IF(C175="","",IFERROR(VLOOKUP(C175,'الأصناف'!$A$6:$D$105,4,FALSE),0)+SUMIFS($F$6:F175,$C$6:C175,C175,$E$6:E175,"وارد")-SUMIFS($F$6:F175,$C$6:C175,C175,$E$6:E175,"منصرف"))</f>
        <v/>
      </c>
      <c r="J175" s="8" t="n"/>
    </row>
    <row r="176">
      <c r="A176" s="17" t="n"/>
      <c r="B176" s="8" t="n"/>
      <c r="C176" s="8" t="n"/>
      <c r="D176" s="13">
        <f>IF(C176="","",IFERROR(VLOOKUP(C176,'الأصناف'!$A$6:$B$105,2,FALSE),"رمز غير معروف"))</f>
        <v/>
      </c>
      <c r="E176" s="8" t="n"/>
      <c r="F176" s="9" t="n"/>
      <c r="G176" s="10" t="n"/>
      <c r="H176" s="12">
        <f>IF(E176="وارد",F176*G176,0)</f>
        <v/>
      </c>
      <c r="I176" s="11">
        <f>IF(C176="","",IFERROR(VLOOKUP(C176,'الأصناف'!$A$6:$D$105,4,FALSE),0)+SUMIFS($F$6:F176,$C$6:C176,C176,$E$6:E176,"وارد")-SUMIFS($F$6:F176,$C$6:C176,C176,$E$6:E176,"منصرف"))</f>
        <v/>
      </c>
      <c r="J176" s="8" t="n"/>
    </row>
    <row r="177">
      <c r="A177" s="17" t="n"/>
      <c r="B177" s="8" t="n"/>
      <c r="C177" s="8" t="n"/>
      <c r="D177" s="13">
        <f>IF(C177="","",IFERROR(VLOOKUP(C177,'الأصناف'!$A$6:$B$105,2,FALSE),"رمز غير معروف"))</f>
        <v/>
      </c>
      <c r="E177" s="8" t="n"/>
      <c r="F177" s="9" t="n"/>
      <c r="G177" s="10" t="n"/>
      <c r="H177" s="12">
        <f>IF(E177="وارد",F177*G177,0)</f>
        <v/>
      </c>
      <c r="I177" s="11">
        <f>IF(C177="","",IFERROR(VLOOKUP(C177,'الأصناف'!$A$6:$D$105,4,FALSE),0)+SUMIFS($F$6:F177,$C$6:C177,C177,$E$6:E177,"وارد")-SUMIFS($F$6:F177,$C$6:C177,C177,$E$6:E177,"منصرف"))</f>
        <v/>
      </c>
      <c r="J177" s="8" t="n"/>
    </row>
    <row r="178">
      <c r="A178" s="17" t="n"/>
      <c r="B178" s="8" t="n"/>
      <c r="C178" s="8" t="n"/>
      <c r="D178" s="13">
        <f>IF(C178="","",IFERROR(VLOOKUP(C178,'الأصناف'!$A$6:$B$105,2,FALSE),"رمز غير معروف"))</f>
        <v/>
      </c>
      <c r="E178" s="8" t="n"/>
      <c r="F178" s="9" t="n"/>
      <c r="G178" s="10" t="n"/>
      <c r="H178" s="12">
        <f>IF(E178="وارد",F178*G178,0)</f>
        <v/>
      </c>
      <c r="I178" s="11">
        <f>IF(C178="","",IFERROR(VLOOKUP(C178,'الأصناف'!$A$6:$D$105,4,FALSE),0)+SUMIFS($F$6:F178,$C$6:C178,C178,$E$6:E178,"وارد")-SUMIFS($F$6:F178,$C$6:C178,C178,$E$6:E178,"منصرف"))</f>
        <v/>
      </c>
      <c r="J178" s="8" t="n"/>
    </row>
    <row r="179">
      <c r="A179" s="17" t="n"/>
      <c r="B179" s="8" t="n"/>
      <c r="C179" s="8" t="n"/>
      <c r="D179" s="13">
        <f>IF(C179="","",IFERROR(VLOOKUP(C179,'الأصناف'!$A$6:$B$105,2,FALSE),"رمز غير معروف"))</f>
        <v/>
      </c>
      <c r="E179" s="8" t="n"/>
      <c r="F179" s="9" t="n"/>
      <c r="G179" s="10" t="n"/>
      <c r="H179" s="12">
        <f>IF(E179="وارد",F179*G179,0)</f>
        <v/>
      </c>
      <c r="I179" s="11">
        <f>IF(C179="","",IFERROR(VLOOKUP(C179,'الأصناف'!$A$6:$D$105,4,FALSE),0)+SUMIFS($F$6:F179,$C$6:C179,C179,$E$6:E179,"وارد")-SUMIFS($F$6:F179,$C$6:C179,C179,$E$6:E179,"منصرف"))</f>
        <v/>
      </c>
      <c r="J179" s="8" t="n"/>
    </row>
    <row r="180">
      <c r="A180" s="17" t="n"/>
      <c r="B180" s="8" t="n"/>
      <c r="C180" s="8" t="n"/>
      <c r="D180" s="13">
        <f>IF(C180="","",IFERROR(VLOOKUP(C180,'الأصناف'!$A$6:$B$105,2,FALSE),"رمز غير معروف"))</f>
        <v/>
      </c>
      <c r="E180" s="8" t="n"/>
      <c r="F180" s="9" t="n"/>
      <c r="G180" s="10" t="n"/>
      <c r="H180" s="12">
        <f>IF(E180="وارد",F180*G180,0)</f>
        <v/>
      </c>
      <c r="I180" s="11">
        <f>IF(C180="","",IFERROR(VLOOKUP(C180,'الأصناف'!$A$6:$D$105,4,FALSE),0)+SUMIFS($F$6:F180,$C$6:C180,C180,$E$6:E180,"وارد")-SUMIFS($F$6:F180,$C$6:C180,C180,$E$6:E180,"منصرف"))</f>
        <v/>
      </c>
      <c r="J180" s="8" t="n"/>
    </row>
    <row r="181">
      <c r="A181" s="17" t="n"/>
      <c r="B181" s="8" t="n"/>
      <c r="C181" s="8" t="n"/>
      <c r="D181" s="13">
        <f>IF(C181="","",IFERROR(VLOOKUP(C181,'الأصناف'!$A$6:$B$105,2,FALSE),"رمز غير معروف"))</f>
        <v/>
      </c>
      <c r="E181" s="8" t="n"/>
      <c r="F181" s="9" t="n"/>
      <c r="G181" s="10" t="n"/>
      <c r="H181" s="12">
        <f>IF(E181="وارد",F181*G181,0)</f>
        <v/>
      </c>
      <c r="I181" s="11">
        <f>IF(C181="","",IFERROR(VLOOKUP(C181,'الأصناف'!$A$6:$D$105,4,FALSE),0)+SUMIFS($F$6:F181,$C$6:C181,C181,$E$6:E181,"وارد")-SUMIFS($F$6:F181,$C$6:C181,C181,$E$6:E181,"منصرف"))</f>
        <v/>
      </c>
      <c r="J181" s="8" t="n"/>
    </row>
    <row r="182">
      <c r="A182" s="17" t="n"/>
      <c r="B182" s="8" t="n"/>
      <c r="C182" s="8" t="n"/>
      <c r="D182" s="13">
        <f>IF(C182="","",IFERROR(VLOOKUP(C182,'الأصناف'!$A$6:$B$105,2,FALSE),"رمز غير معروف"))</f>
        <v/>
      </c>
      <c r="E182" s="8" t="n"/>
      <c r="F182" s="9" t="n"/>
      <c r="G182" s="10" t="n"/>
      <c r="H182" s="12">
        <f>IF(E182="وارد",F182*G182,0)</f>
        <v/>
      </c>
      <c r="I182" s="11">
        <f>IF(C182="","",IFERROR(VLOOKUP(C182,'الأصناف'!$A$6:$D$105,4,FALSE),0)+SUMIFS($F$6:F182,$C$6:C182,C182,$E$6:E182,"وارد")-SUMIFS($F$6:F182,$C$6:C182,C182,$E$6:E182,"منصرف"))</f>
        <v/>
      </c>
      <c r="J182" s="8" t="n"/>
    </row>
    <row r="183">
      <c r="A183" s="17" t="n"/>
      <c r="B183" s="8" t="n"/>
      <c r="C183" s="8" t="n"/>
      <c r="D183" s="13">
        <f>IF(C183="","",IFERROR(VLOOKUP(C183,'الأصناف'!$A$6:$B$105,2,FALSE),"رمز غير معروف"))</f>
        <v/>
      </c>
      <c r="E183" s="8" t="n"/>
      <c r="F183" s="9" t="n"/>
      <c r="G183" s="10" t="n"/>
      <c r="H183" s="12">
        <f>IF(E183="وارد",F183*G183,0)</f>
        <v/>
      </c>
      <c r="I183" s="11">
        <f>IF(C183="","",IFERROR(VLOOKUP(C183,'الأصناف'!$A$6:$D$105,4,FALSE),0)+SUMIFS($F$6:F183,$C$6:C183,C183,$E$6:E183,"وارد")-SUMIFS($F$6:F183,$C$6:C183,C183,$E$6:E183,"منصرف"))</f>
        <v/>
      </c>
      <c r="J183" s="8" t="n"/>
    </row>
    <row r="184">
      <c r="A184" s="17" t="n"/>
      <c r="B184" s="8" t="n"/>
      <c r="C184" s="8" t="n"/>
      <c r="D184" s="13">
        <f>IF(C184="","",IFERROR(VLOOKUP(C184,'الأصناف'!$A$6:$B$105,2,FALSE),"رمز غير معروف"))</f>
        <v/>
      </c>
      <c r="E184" s="8" t="n"/>
      <c r="F184" s="9" t="n"/>
      <c r="G184" s="10" t="n"/>
      <c r="H184" s="12">
        <f>IF(E184="وارد",F184*G184,0)</f>
        <v/>
      </c>
      <c r="I184" s="11">
        <f>IF(C184="","",IFERROR(VLOOKUP(C184,'الأصناف'!$A$6:$D$105,4,FALSE),0)+SUMIFS($F$6:F184,$C$6:C184,C184,$E$6:E184,"وارد")-SUMIFS($F$6:F184,$C$6:C184,C184,$E$6:E184,"منصرف"))</f>
        <v/>
      </c>
      <c r="J184" s="8" t="n"/>
    </row>
    <row r="185">
      <c r="A185" s="17" t="n"/>
      <c r="B185" s="8" t="n"/>
      <c r="C185" s="8" t="n"/>
      <c r="D185" s="13">
        <f>IF(C185="","",IFERROR(VLOOKUP(C185,'الأصناف'!$A$6:$B$105,2,FALSE),"رمز غير معروف"))</f>
        <v/>
      </c>
      <c r="E185" s="8" t="n"/>
      <c r="F185" s="9" t="n"/>
      <c r="G185" s="10" t="n"/>
      <c r="H185" s="12">
        <f>IF(E185="وارد",F185*G185,0)</f>
        <v/>
      </c>
      <c r="I185" s="11">
        <f>IF(C185="","",IFERROR(VLOOKUP(C185,'الأصناف'!$A$6:$D$105,4,FALSE),0)+SUMIFS($F$6:F185,$C$6:C185,C185,$E$6:E185,"وارد")-SUMIFS($F$6:F185,$C$6:C185,C185,$E$6:E185,"منصرف"))</f>
        <v/>
      </c>
      <c r="J185" s="8" t="n"/>
    </row>
    <row r="186">
      <c r="A186" s="17" t="n"/>
      <c r="B186" s="8" t="n"/>
      <c r="C186" s="8" t="n"/>
      <c r="D186" s="13">
        <f>IF(C186="","",IFERROR(VLOOKUP(C186,'الأصناف'!$A$6:$B$105,2,FALSE),"رمز غير معروف"))</f>
        <v/>
      </c>
      <c r="E186" s="8" t="n"/>
      <c r="F186" s="9" t="n"/>
      <c r="G186" s="10" t="n"/>
      <c r="H186" s="12">
        <f>IF(E186="وارد",F186*G186,0)</f>
        <v/>
      </c>
      <c r="I186" s="11">
        <f>IF(C186="","",IFERROR(VLOOKUP(C186,'الأصناف'!$A$6:$D$105,4,FALSE),0)+SUMIFS($F$6:F186,$C$6:C186,C186,$E$6:E186,"وارد")-SUMIFS($F$6:F186,$C$6:C186,C186,$E$6:E186,"منصرف"))</f>
        <v/>
      </c>
      <c r="J186" s="8" t="n"/>
    </row>
    <row r="187">
      <c r="A187" s="17" t="n"/>
      <c r="B187" s="8" t="n"/>
      <c r="C187" s="8" t="n"/>
      <c r="D187" s="13">
        <f>IF(C187="","",IFERROR(VLOOKUP(C187,'الأصناف'!$A$6:$B$105,2,FALSE),"رمز غير معروف"))</f>
        <v/>
      </c>
      <c r="E187" s="8" t="n"/>
      <c r="F187" s="9" t="n"/>
      <c r="G187" s="10" t="n"/>
      <c r="H187" s="12">
        <f>IF(E187="وارد",F187*G187,0)</f>
        <v/>
      </c>
      <c r="I187" s="11">
        <f>IF(C187="","",IFERROR(VLOOKUP(C187,'الأصناف'!$A$6:$D$105,4,FALSE),0)+SUMIFS($F$6:F187,$C$6:C187,C187,$E$6:E187,"وارد")-SUMIFS($F$6:F187,$C$6:C187,C187,$E$6:E187,"منصرف"))</f>
        <v/>
      </c>
      <c r="J187" s="8" t="n"/>
    </row>
    <row r="188">
      <c r="A188" s="17" t="n"/>
      <c r="B188" s="8" t="n"/>
      <c r="C188" s="8" t="n"/>
      <c r="D188" s="13">
        <f>IF(C188="","",IFERROR(VLOOKUP(C188,'الأصناف'!$A$6:$B$105,2,FALSE),"رمز غير معروف"))</f>
        <v/>
      </c>
      <c r="E188" s="8" t="n"/>
      <c r="F188" s="9" t="n"/>
      <c r="G188" s="10" t="n"/>
      <c r="H188" s="12">
        <f>IF(E188="وارد",F188*G188,0)</f>
        <v/>
      </c>
      <c r="I188" s="11">
        <f>IF(C188="","",IFERROR(VLOOKUP(C188,'الأصناف'!$A$6:$D$105,4,FALSE),0)+SUMIFS($F$6:F188,$C$6:C188,C188,$E$6:E188,"وارد")-SUMIFS($F$6:F188,$C$6:C188,C188,$E$6:E188,"منصرف"))</f>
        <v/>
      </c>
      <c r="J188" s="8" t="n"/>
    </row>
    <row r="189">
      <c r="A189" s="17" t="n"/>
      <c r="B189" s="8" t="n"/>
      <c r="C189" s="8" t="n"/>
      <c r="D189" s="13">
        <f>IF(C189="","",IFERROR(VLOOKUP(C189,'الأصناف'!$A$6:$B$105,2,FALSE),"رمز غير معروف"))</f>
        <v/>
      </c>
      <c r="E189" s="8" t="n"/>
      <c r="F189" s="9" t="n"/>
      <c r="G189" s="10" t="n"/>
      <c r="H189" s="12">
        <f>IF(E189="وارد",F189*G189,0)</f>
        <v/>
      </c>
      <c r="I189" s="11">
        <f>IF(C189="","",IFERROR(VLOOKUP(C189,'الأصناف'!$A$6:$D$105,4,FALSE),0)+SUMIFS($F$6:F189,$C$6:C189,C189,$E$6:E189,"وارد")-SUMIFS($F$6:F189,$C$6:C189,C189,$E$6:E189,"منصرف"))</f>
        <v/>
      </c>
      <c r="J189" s="8" t="n"/>
    </row>
    <row r="190">
      <c r="A190" s="17" t="n"/>
      <c r="B190" s="8" t="n"/>
      <c r="C190" s="8" t="n"/>
      <c r="D190" s="13">
        <f>IF(C190="","",IFERROR(VLOOKUP(C190,'الأصناف'!$A$6:$B$105,2,FALSE),"رمز غير معروف"))</f>
        <v/>
      </c>
      <c r="E190" s="8" t="n"/>
      <c r="F190" s="9" t="n"/>
      <c r="G190" s="10" t="n"/>
      <c r="H190" s="12">
        <f>IF(E190="وارد",F190*G190,0)</f>
        <v/>
      </c>
      <c r="I190" s="11">
        <f>IF(C190="","",IFERROR(VLOOKUP(C190,'الأصناف'!$A$6:$D$105,4,FALSE),0)+SUMIFS($F$6:F190,$C$6:C190,C190,$E$6:E190,"وارد")-SUMIFS($F$6:F190,$C$6:C190,C190,$E$6:E190,"منصرف"))</f>
        <v/>
      </c>
      <c r="J190" s="8" t="n"/>
    </row>
    <row r="191">
      <c r="A191" s="17" t="n"/>
      <c r="B191" s="8" t="n"/>
      <c r="C191" s="8" t="n"/>
      <c r="D191" s="13">
        <f>IF(C191="","",IFERROR(VLOOKUP(C191,'الأصناف'!$A$6:$B$105,2,FALSE),"رمز غير معروف"))</f>
        <v/>
      </c>
      <c r="E191" s="8" t="n"/>
      <c r="F191" s="9" t="n"/>
      <c r="G191" s="10" t="n"/>
      <c r="H191" s="12">
        <f>IF(E191="وارد",F191*G191,0)</f>
        <v/>
      </c>
      <c r="I191" s="11">
        <f>IF(C191="","",IFERROR(VLOOKUP(C191,'الأصناف'!$A$6:$D$105,4,FALSE),0)+SUMIFS($F$6:F191,$C$6:C191,C191,$E$6:E191,"وارد")-SUMIFS($F$6:F191,$C$6:C191,C191,$E$6:E191,"منصرف"))</f>
        <v/>
      </c>
      <c r="J191" s="8" t="n"/>
    </row>
    <row r="192">
      <c r="A192" s="17" t="n"/>
      <c r="B192" s="8" t="n"/>
      <c r="C192" s="8" t="n"/>
      <c r="D192" s="13">
        <f>IF(C192="","",IFERROR(VLOOKUP(C192,'الأصناف'!$A$6:$B$105,2,FALSE),"رمز غير معروف"))</f>
        <v/>
      </c>
      <c r="E192" s="8" t="n"/>
      <c r="F192" s="9" t="n"/>
      <c r="G192" s="10" t="n"/>
      <c r="H192" s="12">
        <f>IF(E192="وارد",F192*G192,0)</f>
        <v/>
      </c>
      <c r="I192" s="11">
        <f>IF(C192="","",IFERROR(VLOOKUP(C192,'الأصناف'!$A$6:$D$105,4,FALSE),0)+SUMIFS($F$6:F192,$C$6:C192,C192,$E$6:E192,"وارد")-SUMIFS($F$6:F192,$C$6:C192,C192,$E$6:E192,"منصرف"))</f>
        <v/>
      </c>
      <c r="J192" s="8" t="n"/>
    </row>
    <row r="193">
      <c r="A193" s="17" t="n"/>
      <c r="B193" s="8" t="n"/>
      <c r="C193" s="8" t="n"/>
      <c r="D193" s="13">
        <f>IF(C193="","",IFERROR(VLOOKUP(C193,'الأصناف'!$A$6:$B$105,2,FALSE),"رمز غير معروف"))</f>
        <v/>
      </c>
      <c r="E193" s="8" t="n"/>
      <c r="F193" s="9" t="n"/>
      <c r="G193" s="10" t="n"/>
      <c r="H193" s="12">
        <f>IF(E193="وارد",F193*G193,0)</f>
        <v/>
      </c>
      <c r="I193" s="11">
        <f>IF(C193="","",IFERROR(VLOOKUP(C193,'الأصناف'!$A$6:$D$105,4,FALSE),0)+SUMIFS($F$6:F193,$C$6:C193,C193,$E$6:E193,"وارد")-SUMIFS($F$6:F193,$C$6:C193,C193,$E$6:E193,"منصرف"))</f>
        <v/>
      </c>
      <c r="J193" s="8" t="n"/>
    </row>
    <row r="194">
      <c r="A194" s="17" t="n"/>
      <c r="B194" s="8" t="n"/>
      <c r="C194" s="8" t="n"/>
      <c r="D194" s="13">
        <f>IF(C194="","",IFERROR(VLOOKUP(C194,'الأصناف'!$A$6:$B$105,2,FALSE),"رمز غير معروف"))</f>
        <v/>
      </c>
      <c r="E194" s="8" t="n"/>
      <c r="F194" s="9" t="n"/>
      <c r="G194" s="10" t="n"/>
      <c r="H194" s="12">
        <f>IF(E194="وارد",F194*G194,0)</f>
        <v/>
      </c>
      <c r="I194" s="11">
        <f>IF(C194="","",IFERROR(VLOOKUP(C194,'الأصناف'!$A$6:$D$105,4,FALSE),0)+SUMIFS($F$6:F194,$C$6:C194,C194,$E$6:E194,"وارد")-SUMIFS($F$6:F194,$C$6:C194,C194,$E$6:E194,"منصرف"))</f>
        <v/>
      </c>
      <c r="J194" s="8" t="n"/>
    </row>
    <row r="195">
      <c r="A195" s="17" t="n"/>
      <c r="B195" s="8" t="n"/>
      <c r="C195" s="8" t="n"/>
      <c r="D195" s="13">
        <f>IF(C195="","",IFERROR(VLOOKUP(C195,'الأصناف'!$A$6:$B$105,2,FALSE),"رمز غير معروف"))</f>
        <v/>
      </c>
      <c r="E195" s="8" t="n"/>
      <c r="F195" s="9" t="n"/>
      <c r="G195" s="10" t="n"/>
      <c r="H195" s="12">
        <f>IF(E195="وارد",F195*G195,0)</f>
        <v/>
      </c>
      <c r="I195" s="11">
        <f>IF(C195="","",IFERROR(VLOOKUP(C195,'الأصناف'!$A$6:$D$105,4,FALSE),0)+SUMIFS($F$6:F195,$C$6:C195,C195,$E$6:E195,"وارد")-SUMIFS($F$6:F195,$C$6:C195,C195,$E$6:E195,"منصرف"))</f>
        <v/>
      </c>
      <c r="J195" s="8" t="n"/>
    </row>
    <row r="196">
      <c r="A196" s="17" t="n"/>
      <c r="B196" s="8" t="n"/>
      <c r="C196" s="8" t="n"/>
      <c r="D196" s="13">
        <f>IF(C196="","",IFERROR(VLOOKUP(C196,'الأصناف'!$A$6:$B$105,2,FALSE),"رمز غير معروف"))</f>
        <v/>
      </c>
      <c r="E196" s="8" t="n"/>
      <c r="F196" s="9" t="n"/>
      <c r="G196" s="10" t="n"/>
      <c r="H196" s="12">
        <f>IF(E196="وارد",F196*G196,0)</f>
        <v/>
      </c>
      <c r="I196" s="11">
        <f>IF(C196="","",IFERROR(VLOOKUP(C196,'الأصناف'!$A$6:$D$105,4,FALSE),0)+SUMIFS($F$6:F196,$C$6:C196,C196,$E$6:E196,"وارد")-SUMIFS($F$6:F196,$C$6:C196,C196,$E$6:E196,"منصرف"))</f>
        <v/>
      </c>
      <c r="J196" s="8" t="n"/>
    </row>
    <row r="197">
      <c r="A197" s="17" t="n"/>
      <c r="B197" s="8" t="n"/>
      <c r="C197" s="8" t="n"/>
      <c r="D197" s="13">
        <f>IF(C197="","",IFERROR(VLOOKUP(C197,'الأصناف'!$A$6:$B$105,2,FALSE),"رمز غير معروف"))</f>
        <v/>
      </c>
      <c r="E197" s="8" t="n"/>
      <c r="F197" s="9" t="n"/>
      <c r="G197" s="10" t="n"/>
      <c r="H197" s="12">
        <f>IF(E197="وارد",F197*G197,0)</f>
        <v/>
      </c>
      <c r="I197" s="11">
        <f>IF(C197="","",IFERROR(VLOOKUP(C197,'الأصناف'!$A$6:$D$105,4,FALSE),0)+SUMIFS($F$6:F197,$C$6:C197,C197,$E$6:E197,"وارد")-SUMIFS($F$6:F197,$C$6:C197,C197,$E$6:E197,"منصرف"))</f>
        <v/>
      </c>
      <c r="J197" s="8" t="n"/>
    </row>
    <row r="198">
      <c r="A198" s="17" t="n"/>
      <c r="B198" s="8" t="n"/>
      <c r="C198" s="8" t="n"/>
      <c r="D198" s="13">
        <f>IF(C198="","",IFERROR(VLOOKUP(C198,'الأصناف'!$A$6:$B$105,2,FALSE),"رمز غير معروف"))</f>
        <v/>
      </c>
      <c r="E198" s="8" t="n"/>
      <c r="F198" s="9" t="n"/>
      <c r="G198" s="10" t="n"/>
      <c r="H198" s="12">
        <f>IF(E198="وارد",F198*G198,0)</f>
        <v/>
      </c>
      <c r="I198" s="11">
        <f>IF(C198="","",IFERROR(VLOOKUP(C198,'الأصناف'!$A$6:$D$105,4,FALSE),0)+SUMIFS($F$6:F198,$C$6:C198,C198,$E$6:E198,"وارد")-SUMIFS($F$6:F198,$C$6:C198,C198,$E$6:E198,"منصرف"))</f>
        <v/>
      </c>
      <c r="J198" s="8" t="n"/>
    </row>
    <row r="199">
      <c r="A199" s="17" t="n"/>
      <c r="B199" s="8" t="n"/>
      <c r="C199" s="8" t="n"/>
      <c r="D199" s="13">
        <f>IF(C199="","",IFERROR(VLOOKUP(C199,'الأصناف'!$A$6:$B$105,2,FALSE),"رمز غير معروف"))</f>
        <v/>
      </c>
      <c r="E199" s="8" t="n"/>
      <c r="F199" s="9" t="n"/>
      <c r="G199" s="10" t="n"/>
      <c r="H199" s="12">
        <f>IF(E199="وارد",F199*G199,0)</f>
        <v/>
      </c>
      <c r="I199" s="11">
        <f>IF(C199="","",IFERROR(VLOOKUP(C199,'الأصناف'!$A$6:$D$105,4,FALSE),0)+SUMIFS($F$6:F199,$C$6:C199,C199,$E$6:E199,"وارد")-SUMIFS($F$6:F199,$C$6:C199,C199,$E$6:E199,"منصرف"))</f>
        <v/>
      </c>
      <c r="J199" s="8" t="n"/>
    </row>
    <row r="200">
      <c r="A200" s="17" t="n"/>
      <c r="B200" s="8" t="n"/>
      <c r="C200" s="8" t="n"/>
      <c r="D200" s="13">
        <f>IF(C200="","",IFERROR(VLOOKUP(C200,'الأصناف'!$A$6:$B$105,2,FALSE),"رمز غير معروف"))</f>
        <v/>
      </c>
      <c r="E200" s="8" t="n"/>
      <c r="F200" s="9" t="n"/>
      <c r="G200" s="10" t="n"/>
      <c r="H200" s="12">
        <f>IF(E200="وارد",F200*G200,0)</f>
        <v/>
      </c>
      <c r="I200" s="11">
        <f>IF(C200="","",IFERROR(VLOOKUP(C200,'الأصناف'!$A$6:$D$105,4,FALSE),0)+SUMIFS($F$6:F200,$C$6:C200,C200,$E$6:E200,"وارد")-SUMIFS($F$6:F200,$C$6:C200,C200,$E$6:E200,"منصرف"))</f>
        <v/>
      </c>
      <c r="J200" s="8" t="n"/>
    </row>
    <row r="201">
      <c r="A201" s="17" t="n"/>
      <c r="B201" s="8" t="n"/>
      <c r="C201" s="8" t="n"/>
      <c r="D201" s="13">
        <f>IF(C201="","",IFERROR(VLOOKUP(C201,'الأصناف'!$A$6:$B$105,2,FALSE),"رمز غير معروف"))</f>
        <v/>
      </c>
      <c r="E201" s="8" t="n"/>
      <c r="F201" s="9" t="n"/>
      <c r="G201" s="10" t="n"/>
      <c r="H201" s="12">
        <f>IF(E201="وارد",F201*G201,0)</f>
        <v/>
      </c>
      <c r="I201" s="11">
        <f>IF(C201="","",IFERROR(VLOOKUP(C201,'الأصناف'!$A$6:$D$105,4,FALSE),0)+SUMIFS($F$6:F201,$C$6:C201,C201,$E$6:E201,"وارد")-SUMIFS($F$6:F201,$C$6:C201,C201,$E$6:E201,"منصرف"))</f>
        <v/>
      </c>
      <c r="J201" s="8" t="n"/>
    </row>
    <row r="202">
      <c r="A202" s="17" t="n"/>
      <c r="B202" s="8" t="n"/>
      <c r="C202" s="8" t="n"/>
      <c r="D202" s="13">
        <f>IF(C202="","",IFERROR(VLOOKUP(C202,'الأصناف'!$A$6:$B$105,2,FALSE),"رمز غير معروف"))</f>
        <v/>
      </c>
      <c r="E202" s="8" t="n"/>
      <c r="F202" s="9" t="n"/>
      <c r="G202" s="10" t="n"/>
      <c r="H202" s="12">
        <f>IF(E202="وارد",F202*G202,0)</f>
        <v/>
      </c>
      <c r="I202" s="11">
        <f>IF(C202="","",IFERROR(VLOOKUP(C202,'الأصناف'!$A$6:$D$105,4,FALSE),0)+SUMIFS($F$6:F202,$C$6:C202,C202,$E$6:E202,"وارد")-SUMIFS($F$6:F202,$C$6:C202,C202,$E$6:E202,"منصرف"))</f>
        <v/>
      </c>
      <c r="J202" s="8" t="n"/>
    </row>
    <row r="203">
      <c r="A203" s="17" t="n"/>
      <c r="B203" s="8" t="n"/>
      <c r="C203" s="8" t="n"/>
      <c r="D203" s="13">
        <f>IF(C203="","",IFERROR(VLOOKUP(C203,'الأصناف'!$A$6:$B$105,2,FALSE),"رمز غير معروف"))</f>
        <v/>
      </c>
      <c r="E203" s="8" t="n"/>
      <c r="F203" s="9" t="n"/>
      <c r="G203" s="10" t="n"/>
      <c r="H203" s="12">
        <f>IF(E203="وارد",F203*G203,0)</f>
        <v/>
      </c>
      <c r="I203" s="11">
        <f>IF(C203="","",IFERROR(VLOOKUP(C203,'الأصناف'!$A$6:$D$105,4,FALSE),0)+SUMIFS($F$6:F203,$C$6:C203,C203,$E$6:E203,"وارد")-SUMIFS($F$6:F203,$C$6:C203,C203,$E$6:E203,"منصرف"))</f>
        <v/>
      </c>
      <c r="J203" s="8" t="n"/>
    </row>
    <row r="204">
      <c r="A204" s="17" t="n"/>
      <c r="B204" s="8" t="n"/>
      <c r="C204" s="8" t="n"/>
      <c r="D204" s="13">
        <f>IF(C204="","",IFERROR(VLOOKUP(C204,'الأصناف'!$A$6:$B$105,2,FALSE),"رمز غير معروف"))</f>
        <v/>
      </c>
      <c r="E204" s="8" t="n"/>
      <c r="F204" s="9" t="n"/>
      <c r="G204" s="10" t="n"/>
      <c r="H204" s="12">
        <f>IF(E204="وارد",F204*G204,0)</f>
        <v/>
      </c>
      <c r="I204" s="11">
        <f>IF(C204="","",IFERROR(VLOOKUP(C204,'الأصناف'!$A$6:$D$105,4,FALSE),0)+SUMIFS($F$6:F204,$C$6:C204,C204,$E$6:E204,"وارد")-SUMIFS($F$6:F204,$C$6:C204,C204,$E$6:E204,"منصرف"))</f>
        <v/>
      </c>
      <c r="J204" s="8" t="n"/>
    </row>
    <row r="205">
      <c r="A205" s="17" t="n"/>
      <c r="B205" s="8" t="n"/>
      <c r="C205" s="8" t="n"/>
      <c r="D205" s="13">
        <f>IF(C205="","",IFERROR(VLOOKUP(C205,'الأصناف'!$A$6:$B$105,2,FALSE),"رمز غير معروف"))</f>
        <v/>
      </c>
      <c r="E205" s="8" t="n"/>
      <c r="F205" s="9" t="n"/>
      <c r="G205" s="10" t="n"/>
      <c r="H205" s="12">
        <f>IF(E205="وارد",F205*G205,0)</f>
        <v/>
      </c>
      <c r="I205" s="11">
        <f>IF(C205="","",IFERROR(VLOOKUP(C205,'الأصناف'!$A$6:$D$105,4,FALSE),0)+SUMIFS($F$6:F205,$C$6:C205,C205,$E$6:E205,"وارد")-SUMIFS($F$6:F205,$C$6:C205,C205,$E$6:E205,"منصرف"))</f>
        <v/>
      </c>
      <c r="J205" s="8" t="n"/>
    </row>
    <row r="206">
      <c r="A206" s="17" t="n"/>
      <c r="B206" s="8" t="n"/>
      <c r="C206" s="8" t="n"/>
      <c r="D206" s="13">
        <f>IF(C206="","",IFERROR(VLOOKUP(C206,'الأصناف'!$A$6:$B$105,2,FALSE),"رمز غير معروف"))</f>
        <v/>
      </c>
      <c r="E206" s="8" t="n"/>
      <c r="F206" s="9" t="n"/>
      <c r="G206" s="10" t="n"/>
      <c r="H206" s="12">
        <f>IF(E206="وارد",F206*G206,0)</f>
        <v/>
      </c>
      <c r="I206" s="11">
        <f>IF(C206="","",IFERROR(VLOOKUP(C206,'الأصناف'!$A$6:$D$105,4,FALSE),0)+SUMIFS($F$6:F206,$C$6:C206,C206,$E$6:E206,"وارد")-SUMIFS($F$6:F206,$C$6:C206,C206,$E$6:E206,"منصرف"))</f>
        <v/>
      </c>
      <c r="J206" s="8" t="n"/>
    </row>
    <row r="207">
      <c r="A207" s="17" t="n"/>
      <c r="B207" s="8" t="n"/>
      <c r="C207" s="8" t="n"/>
      <c r="D207" s="13">
        <f>IF(C207="","",IFERROR(VLOOKUP(C207,'الأصناف'!$A$6:$B$105,2,FALSE),"رمز غير معروف"))</f>
        <v/>
      </c>
      <c r="E207" s="8" t="n"/>
      <c r="F207" s="9" t="n"/>
      <c r="G207" s="10" t="n"/>
      <c r="H207" s="12">
        <f>IF(E207="وارد",F207*G207,0)</f>
        <v/>
      </c>
      <c r="I207" s="11">
        <f>IF(C207="","",IFERROR(VLOOKUP(C207,'الأصناف'!$A$6:$D$105,4,FALSE),0)+SUMIFS($F$6:F207,$C$6:C207,C207,$E$6:E207,"وارد")-SUMIFS($F$6:F207,$C$6:C207,C207,$E$6:E207,"منصرف"))</f>
        <v/>
      </c>
      <c r="J207" s="8" t="n"/>
    </row>
    <row r="208">
      <c r="A208" s="17" t="n"/>
      <c r="B208" s="8" t="n"/>
      <c r="C208" s="8" t="n"/>
      <c r="D208" s="13">
        <f>IF(C208="","",IFERROR(VLOOKUP(C208,'الأصناف'!$A$6:$B$105,2,FALSE),"رمز غير معروف"))</f>
        <v/>
      </c>
      <c r="E208" s="8" t="n"/>
      <c r="F208" s="9" t="n"/>
      <c r="G208" s="10" t="n"/>
      <c r="H208" s="12">
        <f>IF(E208="وارد",F208*G208,0)</f>
        <v/>
      </c>
      <c r="I208" s="11">
        <f>IF(C208="","",IFERROR(VLOOKUP(C208,'الأصناف'!$A$6:$D$105,4,FALSE),0)+SUMIFS($F$6:F208,$C$6:C208,C208,$E$6:E208,"وارد")-SUMIFS($F$6:F208,$C$6:C208,C208,$E$6:E208,"منصرف"))</f>
        <v/>
      </c>
      <c r="J208" s="8" t="n"/>
    </row>
    <row r="209">
      <c r="A209" s="17" t="n"/>
      <c r="B209" s="8" t="n"/>
      <c r="C209" s="8" t="n"/>
      <c r="D209" s="13">
        <f>IF(C209="","",IFERROR(VLOOKUP(C209,'الأصناف'!$A$6:$B$105,2,FALSE),"رمز غير معروف"))</f>
        <v/>
      </c>
      <c r="E209" s="8" t="n"/>
      <c r="F209" s="9" t="n"/>
      <c r="G209" s="10" t="n"/>
      <c r="H209" s="12">
        <f>IF(E209="وارد",F209*G209,0)</f>
        <v/>
      </c>
      <c r="I209" s="11">
        <f>IF(C209="","",IFERROR(VLOOKUP(C209,'الأصناف'!$A$6:$D$105,4,FALSE),0)+SUMIFS($F$6:F209,$C$6:C209,C209,$E$6:E209,"وارد")-SUMIFS($F$6:F209,$C$6:C209,C209,$E$6:E209,"منصرف"))</f>
        <v/>
      </c>
      <c r="J209" s="8" t="n"/>
    </row>
    <row r="210">
      <c r="A210" s="17" t="n"/>
      <c r="B210" s="8" t="n"/>
      <c r="C210" s="8" t="n"/>
      <c r="D210" s="13">
        <f>IF(C210="","",IFERROR(VLOOKUP(C210,'الأصناف'!$A$6:$B$105,2,FALSE),"رمز غير معروف"))</f>
        <v/>
      </c>
      <c r="E210" s="8" t="n"/>
      <c r="F210" s="9" t="n"/>
      <c r="G210" s="10" t="n"/>
      <c r="H210" s="12">
        <f>IF(E210="وارد",F210*G210,0)</f>
        <v/>
      </c>
      <c r="I210" s="11">
        <f>IF(C210="","",IFERROR(VLOOKUP(C210,'الأصناف'!$A$6:$D$105,4,FALSE),0)+SUMIFS($F$6:F210,$C$6:C210,C210,$E$6:E210,"وارد")-SUMIFS($F$6:F210,$C$6:C210,C210,$E$6:E210,"منصرف"))</f>
        <v/>
      </c>
      <c r="J210" s="8" t="n"/>
    </row>
    <row r="211">
      <c r="A211" s="17" t="n"/>
      <c r="B211" s="8" t="n"/>
      <c r="C211" s="8" t="n"/>
      <c r="D211" s="13">
        <f>IF(C211="","",IFERROR(VLOOKUP(C211,'الأصناف'!$A$6:$B$105,2,FALSE),"رمز غير معروف"))</f>
        <v/>
      </c>
      <c r="E211" s="8" t="n"/>
      <c r="F211" s="9" t="n"/>
      <c r="G211" s="10" t="n"/>
      <c r="H211" s="12">
        <f>IF(E211="وارد",F211*G211,0)</f>
        <v/>
      </c>
      <c r="I211" s="11">
        <f>IF(C211="","",IFERROR(VLOOKUP(C211,'الأصناف'!$A$6:$D$105,4,FALSE),0)+SUMIFS($F$6:F211,$C$6:C211,C211,$E$6:E211,"وارد")-SUMIFS($F$6:F211,$C$6:C211,C211,$E$6:E211,"منصرف"))</f>
        <v/>
      </c>
      <c r="J211" s="8" t="n"/>
    </row>
    <row r="212">
      <c r="A212" s="17" t="n"/>
      <c r="B212" s="8" t="n"/>
      <c r="C212" s="8" t="n"/>
      <c r="D212" s="13">
        <f>IF(C212="","",IFERROR(VLOOKUP(C212,'الأصناف'!$A$6:$B$105,2,FALSE),"رمز غير معروف"))</f>
        <v/>
      </c>
      <c r="E212" s="8" t="n"/>
      <c r="F212" s="9" t="n"/>
      <c r="G212" s="10" t="n"/>
      <c r="H212" s="12">
        <f>IF(E212="وارد",F212*G212,0)</f>
        <v/>
      </c>
      <c r="I212" s="11">
        <f>IF(C212="","",IFERROR(VLOOKUP(C212,'الأصناف'!$A$6:$D$105,4,FALSE),0)+SUMIFS($F$6:F212,$C$6:C212,C212,$E$6:E212,"وارد")-SUMIFS($F$6:F212,$C$6:C212,C212,$E$6:E212,"منصرف"))</f>
        <v/>
      </c>
      <c r="J212" s="8" t="n"/>
    </row>
    <row r="213">
      <c r="A213" s="17" t="n"/>
      <c r="B213" s="8" t="n"/>
      <c r="C213" s="8" t="n"/>
      <c r="D213" s="13">
        <f>IF(C213="","",IFERROR(VLOOKUP(C213,'الأصناف'!$A$6:$B$105,2,FALSE),"رمز غير معروف"))</f>
        <v/>
      </c>
      <c r="E213" s="8" t="n"/>
      <c r="F213" s="9" t="n"/>
      <c r="G213" s="10" t="n"/>
      <c r="H213" s="12">
        <f>IF(E213="وارد",F213*G213,0)</f>
        <v/>
      </c>
      <c r="I213" s="11">
        <f>IF(C213="","",IFERROR(VLOOKUP(C213,'الأصناف'!$A$6:$D$105,4,FALSE),0)+SUMIFS($F$6:F213,$C$6:C213,C213,$E$6:E213,"وارد")-SUMIFS($F$6:F213,$C$6:C213,C213,$E$6:E213,"منصرف"))</f>
        <v/>
      </c>
      <c r="J213" s="8" t="n"/>
    </row>
    <row r="214">
      <c r="A214" s="17" t="n"/>
      <c r="B214" s="8" t="n"/>
      <c r="C214" s="8" t="n"/>
      <c r="D214" s="13">
        <f>IF(C214="","",IFERROR(VLOOKUP(C214,'الأصناف'!$A$6:$B$105,2,FALSE),"رمز غير معروف"))</f>
        <v/>
      </c>
      <c r="E214" s="8" t="n"/>
      <c r="F214" s="9" t="n"/>
      <c r="G214" s="10" t="n"/>
      <c r="H214" s="12">
        <f>IF(E214="وارد",F214*G214,0)</f>
        <v/>
      </c>
      <c r="I214" s="11">
        <f>IF(C214="","",IFERROR(VLOOKUP(C214,'الأصناف'!$A$6:$D$105,4,FALSE),0)+SUMIFS($F$6:F214,$C$6:C214,C214,$E$6:E214,"وارد")-SUMIFS($F$6:F214,$C$6:C214,C214,$E$6:E214,"منصرف"))</f>
        <v/>
      </c>
      <c r="J214" s="8" t="n"/>
    </row>
    <row r="215">
      <c r="A215" s="17" t="n"/>
      <c r="B215" s="8" t="n"/>
      <c r="C215" s="8" t="n"/>
      <c r="D215" s="13">
        <f>IF(C215="","",IFERROR(VLOOKUP(C215,'الأصناف'!$A$6:$B$105,2,FALSE),"رمز غير معروف"))</f>
        <v/>
      </c>
      <c r="E215" s="8" t="n"/>
      <c r="F215" s="9" t="n"/>
      <c r="G215" s="10" t="n"/>
      <c r="H215" s="12">
        <f>IF(E215="وارد",F215*G215,0)</f>
        <v/>
      </c>
      <c r="I215" s="11">
        <f>IF(C215="","",IFERROR(VLOOKUP(C215,'الأصناف'!$A$6:$D$105,4,FALSE),0)+SUMIFS($F$6:F215,$C$6:C215,C215,$E$6:E215,"وارد")-SUMIFS($F$6:F215,$C$6:C215,C215,$E$6:E215,"منصرف"))</f>
        <v/>
      </c>
      <c r="J215" s="8" t="n"/>
    </row>
    <row r="216">
      <c r="A216" s="17" t="n"/>
      <c r="B216" s="8" t="n"/>
      <c r="C216" s="8" t="n"/>
      <c r="D216" s="13">
        <f>IF(C216="","",IFERROR(VLOOKUP(C216,'الأصناف'!$A$6:$B$105,2,FALSE),"رمز غير معروف"))</f>
        <v/>
      </c>
      <c r="E216" s="8" t="n"/>
      <c r="F216" s="9" t="n"/>
      <c r="G216" s="10" t="n"/>
      <c r="H216" s="12">
        <f>IF(E216="وارد",F216*G216,0)</f>
        <v/>
      </c>
      <c r="I216" s="11">
        <f>IF(C216="","",IFERROR(VLOOKUP(C216,'الأصناف'!$A$6:$D$105,4,FALSE),0)+SUMIFS($F$6:F216,$C$6:C216,C216,$E$6:E216,"وارد")-SUMIFS($F$6:F216,$C$6:C216,C216,$E$6:E216,"منصرف"))</f>
        <v/>
      </c>
      <c r="J216" s="8" t="n"/>
    </row>
    <row r="217">
      <c r="A217" s="17" t="n"/>
      <c r="B217" s="8" t="n"/>
      <c r="C217" s="8" t="n"/>
      <c r="D217" s="13">
        <f>IF(C217="","",IFERROR(VLOOKUP(C217,'الأصناف'!$A$6:$B$105,2,FALSE),"رمز غير معروف"))</f>
        <v/>
      </c>
      <c r="E217" s="8" t="n"/>
      <c r="F217" s="9" t="n"/>
      <c r="G217" s="10" t="n"/>
      <c r="H217" s="12">
        <f>IF(E217="وارد",F217*G217,0)</f>
        <v/>
      </c>
      <c r="I217" s="11">
        <f>IF(C217="","",IFERROR(VLOOKUP(C217,'الأصناف'!$A$6:$D$105,4,FALSE),0)+SUMIFS($F$6:F217,$C$6:C217,C217,$E$6:E217,"وارد")-SUMIFS($F$6:F217,$C$6:C217,C217,$E$6:E217,"منصرف"))</f>
        <v/>
      </c>
      <c r="J217" s="8" t="n"/>
    </row>
    <row r="218">
      <c r="A218" s="17" t="n"/>
      <c r="B218" s="8" t="n"/>
      <c r="C218" s="8" t="n"/>
      <c r="D218" s="13">
        <f>IF(C218="","",IFERROR(VLOOKUP(C218,'الأصناف'!$A$6:$B$105,2,FALSE),"رمز غير معروف"))</f>
        <v/>
      </c>
      <c r="E218" s="8" t="n"/>
      <c r="F218" s="9" t="n"/>
      <c r="G218" s="10" t="n"/>
      <c r="H218" s="12">
        <f>IF(E218="وارد",F218*G218,0)</f>
        <v/>
      </c>
      <c r="I218" s="11">
        <f>IF(C218="","",IFERROR(VLOOKUP(C218,'الأصناف'!$A$6:$D$105,4,FALSE),0)+SUMIFS($F$6:F218,$C$6:C218,C218,$E$6:E218,"وارد")-SUMIFS($F$6:F218,$C$6:C218,C218,$E$6:E218,"منصرف"))</f>
        <v/>
      </c>
      <c r="J218" s="8" t="n"/>
    </row>
    <row r="219">
      <c r="A219" s="17" t="n"/>
      <c r="B219" s="8" t="n"/>
      <c r="C219" s="8" t="n"/>
      <c r="D219" s="13">
        <f>IF(C219="","",IFERROR(VLOOKUP(C219,'الأصناف'!$A$6:$B$105,2,FALSE),"رمز غير معروف"))</f>
        <v/>
      </c>
      <c r="E219" s="8" t="n"/>
      <c r="F219" s="9" t="n"/>
      <c r="G219" s="10" t="n"/>
      <c r="H219" s="12">
        <f>IF(E219="وارد",F219*G219,0)</f>
        <v/>
      </c>
      <c r="I219" s="11">
        <f>IF(C219="","",IFERROR(VLOOKUP(C219,'الأصناف'!$A$6:$D$105,4,FALSE),0)+SUMIFS($F$6:F219,$C$6:C219,C219,$E$6:E219,"وارد")-SUMIFS($F$6:F219,$C$6:C219,C219,$E$6:E219,"منصرف"))</f>
        <v/>
      </c>
      <c r="J219" s="8" t="n"/>
    </row>
    <row r="220">
      <c r="A220" s="17" t="n"/>
      <c r="B220" s="8" t="n"/>
      <c r="C220" s="8" t="n"/>
      <c r="D220" s="13">
        <f>IF(C220="","",IFERROR(VLOOKUP(C220,'الأصناف'!$A$6:$B$105,2,FALSE),"رمز غير معروف"))</f>
        <v/>
      </c>
      <c r="E220" s="8" t="n"/>
      <c r="F220" s="9" t="n"/>
      <c r="G220" s="10" t="n"/>
      <c r="H220" s="12">
        <f>IF(E220="وارد",F220*G220,0)</f>
        <v/>
      </c>
      <c r="I220" s="11">
        <f>IF(C220="","",IFERROR(VLOOKUP(C220,'الأصناف'!$A$6:$D$105,4,FALSE),0)+SUMIFS($F$6:F220,$C$6:C220,C220,$E$6:E220,"وارد")-SUMIFS($F$6:F220,$C$6:C220,C220,$E$6:E220,"منصرف"))</f>
        <v/>
      </c>
      <c r="J220" s="8" t="n"/>
    </row>
    <row r="221">
      <c r="A221" s="17" t="n"/>
      <c r="B221" s="8" t="n"/>
      <c r="C221" s="8" t="n"/>
      <c r="D221" s="13">
        <f>IF(C221="","",IFERROR(VLOOKUP(C221,'الأصناف'!$A$6:$B$105,2,FALSE),"رمز غير معروف"))</f>
        <v/>
      </c>
      <c r="E221" s="8" t="n"/>
      <c r="F221" s="9" t="n"/>
      <c r="G221" s="10" t="n"/>
      <c r="H221" s="12">
        <f>IF(E221="وارد",F221*G221,0)</f>
        <v/>
      </c>
      <c r="I221" s="11">
        <f>IF(C221="","",IFERROR(VLOOKUP(C221,'الأصناف'!$A$6:$D$105,4,FALSE),0)+SUMIFS($F$6:F221,$C$6:C221,C221,$E$6:E221,"وارد")-SUMIFS($F$6:F221,$C$6:C221,C221,$E$6:E221,"منصرف"))</f>
        <v/>
      </c>
      <c r="J221" s="8" t="n"/>
    </row>
    <row r="222">
      <c r="A222" s="17" t="n"/>
      <c r="B222" s="8" t="n"/>
      <c r="C222" s="8" t="n"/>
      <c r="D222" s="13">
        <f>IF(C222="","",IFERROR(VLOOKUP(C222,'الأصناف'!$A$6:$B$105,2,FALSE),"رمز غير معروف"))</f>
        <v/>
      </c>
      <c r="E222" s="8" t="n"/>
      <c r="F222" s="9" t="n"/>
      <c r="G222" s="10" t="n"/>
      <c r="H222" s="12">
        <f>IF(E222="وارد",F222*G222,0)</f>
        <v/>
      </c>
      <c r="I222" s="11">
        <f>IF(C222="","",IFERROR(VLOOKUP(C222,'الأصناف'!$A$6:$D$105,4,FALSE),0)+SUMIFS($F$6:F222,$C$6:C222,C222,$E$6:E222,"وارد")-SUMIFS($F$6:F222,$C$6:C222,C222,$E$6:E222,"منصرف"))</f>
        <v/>
      </c>
      <c r="J222" s="8" t="n"/>
    </row>
    <row r="223">
      <c r="A223" s="17" t="n"/>
      <c r="B223" s="8" t="n"/>
      <c r="C223" s="8" t="n"/>
      <c r="D223" s="13">
        <f>IF(C223="","",IFERROR(VLOOKUP(C223,'الأصناف'!$A$6:$B$105,2,FALSE),"رمز غير معروف"))</f>
        <v/>
      </c>
      <c r="E223" s="8" t="n"/>
      <c r="F223" s="9" t="n"/>
      <c r="G223" s="10" t="n"/>
      <c r="H223" s="12">
        <f>IF(E223="وارد",F223*G223,0)</f>
        <v/>
      </c>
      <c r="I223" s="11">
        <f>IF(C223="","",IFERROR(VLOOKUP(C223,'الأصناف'!$A$6:$D$105,4,FALSE),0)+SUMIFS($F$6:F223,$C$6:C223,C223,$E$6:E223,"وارد")-SUMIFS($F$6:F223,$C$6:C223,C223,$E$6:E223,"منصرف"))</f>
        <v/>
      </c>
      <c r="J223" s="8" t="n"/>
    </row>
    <row r="224">
      <c r="A224" s="17" t="n"/>
      <c r="B224" s="8" t="n"/>
      <c r="C224" s="8" t="n"/>
      <c r="D224" s="13">
        <f>IF(C224="","",IFERROR(VLOOKUP(C224,'الأصناف'!$A$6:$B$105,2,FALSE),"رمز غير معروف"))</f>
        <v/>
      </c>
      <c r="E224" s="8" t="n"/>
      <c r="F224" s="9" t="n"/>
      <c r="G224" s="10" t="n"/>
      <c r="H224" s="12">
        <f>IF(E224="وارد",F224*G224,0)</f>
        <v/>
      </c>
      <c r="I224" s="11">
        <f>IF(C224="","",IFERROR(VLOOKUP(C224,'الأصناف'!$A$6:$D$105,4,FALSE),0)+SUMIFS($F$6:F224,$C$6:C224,C224,$E$6:E224,"وارد")-SUMIFS($F$6:F224,$C$6:C224,C224,$E$6:E224,"منصرف"))</f>
        <v/>
      </c>
      <c r="J224" s="8" t="n"/>
    </row>
    <row r="225">
      <c r="A225" s="17" t="n"/>
      <c r="B225" s="8" t="n"/>
      <c r="C225" s="8" t="n"/>
      <c r="D225" s="13">
        <f>IF(C225="","",IFERROR(VLOOKUP(C225,'الأصناف'!$A$6:$B$105,2,FALSE),"رمز غير معروف"))</f>
        <v/>
      </c>
      <c r="E225" s="8" t="n"/>
      <c r="F225" s="9" t="n"/>
      <c r="G225" s="10" t="n"/>
      <c r="H225" s="12">
        <f>IF(E225="وارد",F225*G225,0)</f>
        <v/>
      </c>
      <c r="I225" s="11">
        <f>IF(C225="","",IFERROR(VLOOKUP(C225,'الأصناف'!$A$6:$D$105,4,FALSE),0)+SUMIFS($F$6:F225,$C$6:C225,C225,$E$6:E225,"وارد")-SUMIFS($F$6:F225,$C$6:C225,C225,$E$6:E225,"منصرف"))</f>
        <v/>
      </c>
      <c r="J225" s="8" t="n"/>
    </row>
    <row r="226">
      <c r="A226" s="17" t="n"/>
      <c r="B226" s="8" t="n"/>
      <c r="C226" s="8" t="n"/>
      <c r="D226" s="13">
        <f>IF(C226="","",IFERROR(VLOOKUP(C226,'الأصناف'!$A$6:$B$105,2,FALSE),"رمز غير معروف"))</f>
        <v/>
      </c>
      <c r="E226" s="8" t="n"/>
      <c r="F226" s="9" t="n"/>
      <c r="G226" s="10" t="n"/>
      <c r="H226" s="12">
        <f>IF(E226="وارد",F226*G226,0)</f>
        <v/>
      </c>
      <c r="I226" s="11">
        <f>IF(C226="","",IFERROR(VLOOKUP(C226,'الأصناف'!$A$6:$D$105,4,FALSE),0)+SUMIFS($F$6:F226,$C$6:C226,C226,$E$6:E226,"وارد")-SUMIFS($F$6:F226,$C$6:C226,C226,$E$6:E226,"منصرف"))</f>
        <v/>
      </c>
      <c r="J226" s="8" t="n"/>
    </row>
    <row r="227">
      <c r="A227" s="17" t="n"/>
      <c r="B227" s="8" t="n"/>
      <c r="C227" s="8" t="n"/>
      <c r="D227" s="13">
        <f>IF(C227="","",IFERROR(VLOOKUP(C227,'الأصناف'!$A$6:$B$105,2,FALSE),"رمز غير معروف"))</f>
        <v/>
      </c>
      <c r="E227" s="8" t="n"/>
      <c r="F227" s="9" t="n"/>
      <c r="G227" s="10" t="n"/>
      <c r="H227" s="12">
        <f>IF(E227="وارد",F227*G227,0)</f>
        <v/>
      </c>
      <c r="I227" s="11">
        <f>IF(C227="","",IFERROR(VLOOKUP(C227,'الأصناف'!$A$6:$D$105,4,FALSE),0)+SUMIFS($F$6:F227,$C$6:C227,C227,$E$6:E227,"وارد")-SUMIFS($F$6:F227,$C$6:C227,C227,$E$6:E227,"منصرف"))</f>
        <v/>
      </c>
      <c r="J227" s="8" t="n"/>
    </row>
    <row r="228">
      <c r="A228" s="17" t="n"/>
      <c r="B228" s="8" t="n"/>
      <c r="C228" s="8" t="n"/>
      <c r="D228" s="13">
        <f>IF(C228="","",IFERROR(VLOOKUP(C228,'الأصناف'!$A$6:$B$105,2,FALSE),"رمز غير معروف"))</f>
        <v/>
      </c>
      <c r="E228" s="8" t="n"/>
      <c r="F228" s="9" t="n"/>
      <c r="G228" s="10" t="n"/>
      <c r="H228" s="12">
        <f>IF(E228="وارد",F228*G228,0)</f>
        <v/>
      </c>
      <c r="I228" s="11">
        <f>IF(C228="","",IFERROR(VLOOKUP(C228,'الأصناف'!$A$6:$D$105,4,FALSE),0)+SUMIFS($F$6:F228,$C$6:C228,C228,$E$6:E228,"وارد")-SUMIFS($F$6:F228,$C$6:C228,C228,$E$6:E228,"منصرف"))</f>
        <v/>
      </c>
      <c r="J228" s="8" t="n"/>
    </row>
    <row r="229">
      <c r="A229" s="17" t="n"/>
      <c r="B229" s="8" t="n"/>
      <c r="C229" s="8" t="n"/>
      <c r="D229" s="13">
        <f>IF(C229="","",IFERROR(VLOOKUP(C229,'الأصناف'!$A$6:$B$105,2,FALSE),"رمز غير معروف"))</f>
        <v/>
      </c>
      <c r="E229" s="8" t="n"/>
      <c r="F229" s="9" t="n"/>
      <c r="G229" s="10" t="n"/>
      <c r="H229" s="12">
        <f>IF(E229="وارد",F229*G229,0)</f>
        <v/>
      </c>
      <c r="I229" s="11">
        <f>IF(C229="","",IFERROR(VLOOKUP(C229,'الأصناف'!$A$6:$D$105,4,FALSE),0)+SUMIFS($F$6:F229,$C$6:C229,C229,$E$6:E229,"وارد")-SUMIFS($F$6:F229,$C$6:C229,C229,$E$6:E229,"منصرف"))</f>
        <v/>
      </c>
      <c r="J229" s="8" t="n"/>
    </row>
    <row r="230">
      <c r="A230" s="17" t="n"/>
      <c r="B230" s="8" t="n"/>
      <c r="C230" s="8" t="n"/>
      <c r="D230" s="13">
        <f>IF(C230="","",IFERROR(VLOOKUP(C230,'الأصناف'!$A$6:$B$105,2,FALSE),"رمز غير معروف"))</f>
        <v/>
      </c>
      <c r="E230" s="8" t="n"/>
      <c r="F230" s="9" t="n"/>
      <c r="G230" s="10" t="n"/>
      <c r="H230" s="12">
        <f>IF(E230="وارد",F230*G230,0)</f>
        <v/>
      </c>
      <c r="I230" s="11">
        <f>IF(C230="","",IFERROR(VLOOKUP(C230,'الأصناف'!$A$6:$D$105,4,FALSE),0)+SUMIFS($F$6:F230,$C$6:C230,C230,$E$6:E230,"وارد")-SUMIFS($F$6:F230,$C$6:C230,C230,$E$6:E230,"منصرف"))</f>
        <v/>
      </c>
      <c r="J230" s="8" t="n"/>
    </row>
    <row r="231">
      <c r="A231" s="17" t="n"/>
      <c r="B231" s="8" t="n"/>
      <c r="C231" s="8" t="n"/>
      <c r="D231" s="13">
        <f>IF(C231="","",IFERROR(VLOOKUP(C231,'الأصناف'!$A$6:$B$105,2,FALSE),"رمز غير معروف"))</f>
        <v/>
      </c>
      <c r="E231" s="8" t="n"/>
      <c r="F231" s="9" t="n"/>
      <c r="G231" s="10" t="n"/>
      <c r="H231" s="12">
        <f>IF(E231="وارد",F231*G231,0)</f>
        <v/>
      </c>
      <c r="I231" s="11">
        <f>IF(C231="","",IFERROR(VLOOKUP(C231,'الأصناف'!$A$6:$D$105,4,FALSE),0)+SUMIFS($F$6:F231,$C$6:C231,C231,$E$6:E231,"وارد")-SUMIFS($F$6:F231,$C$6:C231,C231,$E$6:E231,"منصرف"))</f>
        <v/>
      </c>
      <c r="J231" s="8" t="n"/>
    </row>
    <row r="232">
      <c r="A232" s="17" t="n"/>
      <c r="B232" s="8" t="n"/>
      <c r="C232" s="8" t="n"/>
      <c r="D232" s="13">
        <f>IF(C232="","",IFERROR(VLOOKUP(C232,'الأصناف'!$A$6:$B$105,2,FALSE),"رمز غير معروف"))</f>
        <v/>
      </c>
      <c r="E232" s="8" t="n"/>
      <c r="F232" s="9" t="n"/>
      <c r="G232" s="10" t="n"/>
      <c r="H232" s="12">
        <f>IF(E232="وارد",F232*G232,0)</f>
        <v/>
      </c>
      <c r="I232" s="11">
        <f>IF(C232="","",IFERROR(VLOOKUP(C232,'الأصناف'!$A$6:$D$105,4,FALSE),0)+SUMIFS($F$6:F232,$C$6:C232,C232,$E$6:E232,"وارد")-SUMIFS($F$6:F232,$C$6:C232,C232,$E$6:E232,"منصرف"))</f>
        <v/>
      </c>
      <c r="J232" s="8" t="n"/>
    </row>
    <row r="233">
      <c r="A233" s="17" t="n"/>
      <c r="B233" s="8" t="n"/>
      <c r="C233" s="8" t="n"/>
      <c r="D233" s="13">
        <f>IF(C233="","",IFERROR(VLOOKUP(C233,'الأصناف'!$A$6:$B$105,2,FALSE),"رمز غير معروف"))</f>
        <v/>
      </c>
      <c r="E233" s="8" t="n"/>
      <c r="F233" s="9" t="n"/>
      <c r="G233" s="10" t="n"/>
      <c r="H233" s="12">
        <f>IF(E233="وارد",F233*G233,0)</f>
        <v/>
      </c>
      <c r="I233" s="11">
        <f>IF(C233="","",IFERROR(VLOOKUP(C233,'الأصناف'!$A$6:$D$105,4,FALSE),0)+SUMIFS($F$6:F233,$C$6:C233,C233,$E$6:E233,"وارد")-SUMIFS($F$6:F233,$C$6:C233,C233,$E$6:E233,"منصرف"))</f>
        <v/>
      </c>
      <c r="J233" s="8" t="n"/>
    </row>
    <row r="234">
      <c r="A234" s="17" t="n"/>
      <c r="B234" s="8" t="n"/>
      <c r="C234" s="8" t="n"/>
      <c r="D234" s="13">
        <f>IF(C234="","",IFERROR(VLOOKUP(C234,'الأصناف'!$A$6:$B$105,2,FALSE),"رمز غير معروف"))</f>
        <v/>
      </c>
      <c r="E234" s="8" t="n"/>
      <c r="F234" s="9" t="n"/>
      <c r="G234" s="10" t="n"/>
      <c r="H234" s="12">
        <f>IF(E234="وارد",F234*G234,0)</f>
        <v/>
      </c>
      <c r="I234" s="11">
        <f>IF(C234="","",IFERROR(VLOOKUP(C234,'الأصناف'!$A$6:$D$105,4,FALSE),0)+SUMIFS($F$6:F234,$C$6:C234,C234,$E$6:E234,"وارد")-SUMIFS($F$6:F234,$C$6:C234,C234,$E$6:E234,"منصرف"))</f>
        <v/>
      </c>
      <c r="J234" s="8" t="n"/>
    </row>
    <row r="235">
      <c r="A235" s="17" t="n"/>
      <c r="B235" s="8" t="n"/>
      <c r="C235" s="8" t="n"/>
      <c r="D235" s="13">
        <f>IF(C235="","",IFERROR(VLOOKUP(C235,'الأصناف'!$A$6:$B$105,2,FALSE),"رمز غير معروف"))</f>
        <v/>
      </c>
      <c r="E235" s="8" t="n"/>
      <c r="F235" s="9" t="n"/>
      <c r="G235" s="10" t="n"/>
      <c r="H235" s="12">
        <f>IF(E235="وارد",F235*G235,0)</f>
        <v/>
      </c>
      <c r="I235" s="11">
        <f>IF(C235="","",IFERROR(VLOOKUP(C235,'الأصناف'!$A$6:$D$105,4,FALSE),0)+SUMIFS($F$6:F235,$C$6:C235,C235,$E$6:E235,"وارد")-SUMIFS($F$6:F235,$C$6:C235,C235,$E$6:E235,"منصرف"))</f>
        <v/>
      </c>
      <c r="J235" s="8" t="n"/>
    </row>
    <row r="236">
      <c r="A236" s="17" t="n"/>
      <c r="B236" s="8" t="n"/>
      <c r="C236" s="8" t="n"/>
      <c r="D236" s="13">
        <f>IF(C236="","",IFERROR(VLOOKUP(C236,'الأصناف'!$A$6:$B$105,2,FALSE),"رمز غير معروف"))</f>
        <v/>
      </c>
      <c r="E236" s="8" t="n"/>
      <c r="F236" s="9" t="n"/>
      <c r="G236" s="10" t="n"/>
      <c r="H236" s="12">
        <f>IF(E236="وارد",F236*G236,0)</f>
        <v/>
      </c>
      <c r="I236" s="11">
        <f>IF(C236="","",IFERROR(VLOOKUP(C236,'الأصناف'!$A$6:$D$105,4,FALSE),0)+SUMIFS($F$6:F236,$C$6:C236,C236,$E$6:E236,"وارد")-SUMIFS($F$6:F236,$C$6:C236,C236,$E$6:E236,"منصرف"))</f>
        <v/>
      </c>
      <c r="J236" s="8" t="n"/>
    </row>
    <row r="237">
      <c r="A237" s="17" t="n"/>
      <c r="B237" s="8" t="n"/>
      <c r="C237" s="8" t="n"/>
      <c r="D237" s="13">
        <f>IF(C237="","",IFERROR(VLOOKUP(C237,'الأصناف'!$A$6:$B$105,2,FALSE),"رمز غير معروف"))</f>
        <v/>
      </c>
      <c r="E237" s="8" t="n"/>
      <c r="F237" s="9" t="n"/>
      <c r="G237" s="10" t="n"/>
      <c r="H237" s="12">
        <f>IF(E237="وارد",F237*G237,0)</f>
        <v/>
      </c>
      <c r="I237" s="11">
        <f>IF(C237="","",IFERROR(VLOOKUP(C237,'الأصناف'!$A$6:$D$105,4,FALSE),0)+SUMIFS($F$6:F237,$C$6:C237,C237,$E$6:E237,"وارد")-SUMIFS($F$6:F237,$C$6:C237,C237,$E$6:E237,"منصرف"))</f>
        <v/>
      </c>
      <c r="J237" s="8" t="n"/>
    </row>
    <row r="238">
      <c r="A238" s="17" t="n"/>
      <c r="B238" s="8" t="n"/>
      <c r="C238" s="8" t="n"/>
      <c r="D238" s="13">
        <f>IF(C238="","",IFERROR(VLOOKUP(C238,'الأصناف'!$A$6:$B$105,2,FALSE),"رمز غير معروف"))</f>
        <v/>
      </c>
      <c r="E238" s="8" t="n"/>
      <c r="F238" s="9" t="n"/>
      <c r="G238" s="10" t="n"/>
      <c r="H238" s="12">
        <f>IF(E238="وارد",F238*G238,0)</f>
        <v/>
      </c>
      <c r="I238" s="11">
        <f>IF(C238="","",IFERROR(VLOOKUP(C238,'الأصناف'!$A$6:$D$105,4,FALSE),0)+SUMIFS($F$6:F238,$C$6:C238,C238,$E$6:E238,"وارد")-SUMIFS($F$6:F238,$C$6:C238,C238,$E$6:E238,"منصرف"))</f>
        <v/>
      </c>
      <c r="J238" s="8" t="n"/>
    </row>
    <row r="239">
      <c r="A239" s="17" t="n"/>
      <c r="B239" s="8" t="n"/>
      <c r="C239" s="8" t="n"/>
      <c r="D239" s="13">
        <f>IF(C239="","",IFERROR(VLOOKUP(C239,'الأصناف'!$A$6:$B$105,2,FALSE),"رمز غير معروف"))</f>
        <v/>
      </c>
      <c r="E239" s="8" t="n"/>
      <c r="F239" s="9" t="n"/>
      <c r="G239" s="10" t="n"/>
      <c r="H239" s="12">
        <f>IF(E239="وارد",F239*G239,0)</f>
        <v/>
      </c>
      <c r="I239" s="11">
        <f>IF(C239="","",IFERROR(VLOOKUP(C239,'الأصناف'!$A$6:$D$105,4,FALSE),0)+SUMIFS($F$6:F239,$C$6:C239,C239,$E$6:E239,"وارد")-SUMIFS($F$6:F239,$C$6:C239,C239,$E$6:E239,"منصرف"))</f>
        <v/>
      </c>
      <c r="J239" s="8" t="n"/>
    </row>
    <row r="240">
      <c r="A240" s="17" t="n"/>
      <c r="B240" s="8" t="n"/>
      <c r="C240" s="8" t="n"/>
      <c r="D240" s="13">
        <f>IF(C240="","",IFERROR(VLOOKUP(C240,'الأصناف'!$A$6:$B$105,2,FALSE),"رمز غير معروف"))</f>
        <v/>
      </c>
      <c r="E240" s="8" t="n"/>
      <c r="F240" s="9" t="n"/>
      <c r="G240" s="10" t="n"/>
      <c r="H240" s="12">
        <f>IF(E240="وارد",F240*G240,0)</f>
        <v/>
      </c>
      <c r="I240" s="11">
        <f>IF(C240="","",IFERROR(VLOOKUP(C240,'الأصناف'!$A$6:$D$105,4,FALSE),0)+SUMIFS($F$6:F240,$C$6:C240,C240,$E$6:E240,"وارد")-SUMIFS($F$6:F240,$C$6:C240,C240,$E$6:E240,"منصرف"))</f>
        <v/>
      </c>
      <c r="J240" s="8" t="n"/>
    </row>
    <row r="241">
      <c r="A241" s="17" t="n"/>
      <c r="B241" s="8" t="n"/>
      <c r="C241" s="8" t="n"/>
      <c r="D241" s="13">
        <f>IF(C241="","",IFERROR(VLOOKUP(C241,'الأصناف'!$A$6:$B$105,2,FALSE),"رمز غير معروف"))</f>
        <v/>
      </c>
      <c r="E241" s="8" t="n"/>
      <c r="F241" s="9" t="n"/>
      <c r="G241" s="10" t="n"/>
      <c r="H241" s="12">
        <f>IF(E241="وارد",F241*G241,0)</f>
        <v/>
      </c>
      <c r="I241" s="11">
        <f>IF(C241="","",IFERROR(VLOOKUP(C241,'الأصناف'!$A$6:$D$105,4,FALSE),0)+SUMIFS($F$6:F241,$C$6:C241,C241,$E$6:E241,"وارد")-SUMIFS($F$6:F241,$C$6:C241,C241,$E$6:E241,"منصرف"))</f>
        <v/>
      </c>
      <c r="J241" s="8" t="n"/>
    </row>
    <row r="242">
      <c r="A242" s="17" t="n"/>
      <c r="B242" s="8" t="n"/>
      <c r="C242" s="8" t="n"/>
      <c r="D242" s="13">
        <f>IF(C242="","",IFERROR(VLOOKUP(C242,'الأصناف'!$A$6:$B$105,2,FALSE),"رمز غير معروف"))</f>
        <v/>
      </c>
      <c r="E242" s="8" t="n"/>
      <c r="F242" s="9" t="n"/>
      <c r="G242" s="10" t="n"/>
      <c r="H242" s="12">
        <f>IF(E242="وارد",F242*G242,0)</f>
        <v/>
      </c>
      <c r="I242" s="11">
        <f>IF(C242="","",IFERROR(VLOOKUP(C242,'الأصناف'!$A$6:$D$105,4,FALSE),0)+SUMIFS($F$6:F242,$C$6:C242,C242,$E$6:E242,"وارد")-SUMIFS($F$6:F242,$C$6:C242,C242,$E$6:E242,"منصرف"))</f>
        <v/>
      </c>
      <c r="J242" s="8" t="n"/>
    </row>
    <row r="243">
      <c r="A243" s="17" t="n"/>
      <c r="B243" s="8" t="n"/>
      <c r="C243" s="8" t="n"/>
      <c r="D243" s="13">
        <f>IF(C243="","",IFERROR(VLOOKUP(C243,'الأصناف'!$A$6:$B$105,2,FALSE),"رمز غير معروف"))</f>
        <v/>
      </c>
      <c r="E243" s="8" t="n"/>
      <c r="F243" s="9" t="n"/>
      <c r="G243" s="10" t="n"/>
      <c r="H243" s="12">
        <f>IF(E243="وارد",F243*G243,0)</f>
        <v/>
      </c>
      <c r="I243" s="11">
        <f>IF(C243="","",IFERROR(VLOOKUP(C243,'الأصناف'!$A$6:$D$105,4,FALSE),0)+SUMIFS($F$6:F243,$C$6:C243,C243,$E$6:E243,"وارد")-SUMIFS($F$6:F243,$C$6:C243,C243,$E$6:E243,"منصرف"))</f>
        <v/>
      </c>
      <c r="J243" s="8" t="n"/>
    </row>
    <row r="244">
      <c r="A244" s="17" t="n"/>
      <c r="B244" s="8" t="n"/>
      <c r="C244" s="8" t="n"/>
      <c r="D244" s="13">
        <f>IF(C244="","",IFERROR(VLOOKUP(C244,'الأصناف'!$A$6:$B$105,2,FALSE),"رمز غير معروف"))</f>
        <v/>
      </c>
      <c r="E244" s="8" t="n"/>
      <c r="F244" s="9" t="n"/>
      <c r="G244" s="10" t="n"/>
      <c r="H244" s="12">
        <f>IF(E244="وارد",F244*G244,0)</f>
        <v/>
      </c>
      <c r="I244" s="11">
        <f>IF(C244="","",IFERROR(VLOOKUP(C244,'الأصناف'!$A$6:$D$105,4,FALSE),0)+SUMIFS($F$6:F244,$C$6:C244,C244,$E$6:E244,"وارد")-SUMIFS($F$6:F244,$C$6:C244,C244,$E$6:E244,"منصرف"))</f>
        <v/>
      </c>
      <c r="J244" s="8" t="n"/>
    </row>
    <row r="245">
      <c r="A245" s="17" t="n"/>
      <c r="B245" s="8" t="n"/>
      <c r="C245" s="8" t="n"/>
      <c r="D245" s="13">
        <f>IF(C245="","",IFERROR(VLOOKUP(C245,'الأصناف'!$A$6:$B$105,2,FALSE),"رمز غير معروف"))</f>
        <v/>
      </c>
      <c r="E245" s="8" t="n"/>
      <c r="F245" s="9" t="n"/>
      <c r="G245" s="10" t="n"/>
      <c r="H245" s="12">
        <f>IF(E245="وارد",F245*G245,0)</f>
        <v/>
      </c>
      <c r="I245" s="11">
        <f>IF(C245="","",IFERROR(VLOOKUP(C245,'الأصناف'!$A$6:$D$105,4,FALSE),0)+SUMIFS($F$6:F245,$C$6:C245,C245,$E$6:E245,"وارد")-SUMIFS($F$6:F245,$C$6:C245,C245,$E$6:E245,"منصرف"))</f>
        <v/>
      </c>
      <c r="J245" s="8" t="n"/>
    </row>
    <row r="246">
      <c r="A246" s="17" t="n"/>
      <c r="B246" s="8" t="n"/>
      <c r="C246" s="8" t="n"/>
      <c r="D246" s="13">
        <f>IF(C246="","",IFERROR(VLOOKUP(C246,'الأصناف'!$A$6:$B$105,2,FALSE),"رمز غير معروف"))</f>
        <v/>
      </c>
      <c r="E246" s="8" t="n"/>
      <c r="F246" s="9" t="n"/>
      <c r="G246" s="10" t="n"/>
      <c r="H246" s="12">
        <f>IF(E246="وارد",F246*G246,0)</f>
        <v/>
      </c>
      <c r="I246" s="11">
        <f>IF(C246="","",IFERROR(VLOOKUP(C246,'الأصناف'!$A$6:$D$105,4,FALSE),0)+SUMIFS($F$6:F246,$C$6:C246,C246,$E$6:E246,"وارد")-SUMIFS($F$6:F246,$C$6:C246,C246,$E$6:E246,"منصرف"))</f>
        <v/>
      </c>
      <c r="J246" s="8" t="n"/>
    </row>
    <row r="247">
      <c r="A247" s="17" t="n"/>
      <c r="B247" s="8" t="n"/>
      <c r="C247" s="8" t="n"/>
      <c r="D247" s="13">
        <f>IF(C247="","",IFERROR(VLOOKUP(C247,'الأصناف'!$A$6:$B$105,2,FALSE),"رمز غير معروف"))</f>
        <v/>
      </c>
      <c r="E247" s="8" t="n"/>
      <c r="F247" s="9" t="n"/>
      <c r="G247" s="10" t="n"/>
      <c r="H247" s="12">
        <f>IF(E247="وارد",F247*G247,0)</f>
        <v/>
      </c>
      <c r="I247" s="11">
        <f>IF(C247="","",IFERROR(VLOOKUP(C247,'الأصناف'!$A$6:$D$105,4,FALSE),0)+SUMIFS($F$6:F247,$C$6:C247,C247,$E$6:E247,"وارد")-SUMIFS($F$6:F247,$C$6:C247,C247,$E$6:E247,"منصرف"))</f>
        <v/>
      </c>
      <c r="J247" s="8" t="n"/>
    </row>
    <row r="248">
      <c r="A248" s="17" t="n"/>
      <c r="B248" s="8" t="n"/>
      <c r="C248" s="8" t="n"/>
      <c r="D248" s="13">
        <f>IF(C248="","",IFERROR(VLOOKUP(C248,'الأصناف'!$A$6:$B$105,2,FALSE),"رمز غير معروف"))</f>
        <v/>
      </c>
      <c r="E248" s="8" t="n"/>
      <c r="F248" s="9" t="n"/>
      <c r="G248" s="10" t="n"/>
      <c r="H248" s="12">
        <f>IF(E248="وارد",F248*G248,0)</f>
        <v/>
      </c>
      <c r="I248" s="11">
        <f>IF(C248="","",IFERROR(VLOOKUP(C248,'الأصناف'!$A$6:$D$105,4,FALSE),0)+SUMIFS($F$6:F248,$C$6:C248,C248,$E$6:E248,"وارد")-SUMIFS($F$6:F248,$C$6:C248,C248,$E$6:E248,"منصرف"))</f>
        <v/>
      </c>
      <c r="J248" s="8" t="n"/>
    </row>
    <row r="249">
      <c r="A249" s="17" t="n"/>
      <c r="B249" s="8" t="n"/>
      <c r="C249" s="8" t="n"/>
      <c r="D249" s="13">
        <f>IF(C249="","",IFERROR(VLOOKUP(C249,'الأصناف'!$A$6:$B$105,2,FALSE),"رمز غير معروف"))</f>
        <v/>
      </c>
      <c r="E249" s="8" t="n"/>
      <c r="F249" s="9" t="n"/>
      <c r="G249" s="10" t="n"/>
      <c r="H249" s="12">
        <f>IF(E249="وارد",F249*G249,0)</f>
        <v/>
      </c>
      <c r="I249" s="11">
        <f>IF(C249="","",IFERROR(VLOOKUP(C249,'الأصناف'!$A$6:$D$105,4,FALSE),0)+SUMIFS($F$6:F249,$C$6:C249,C249,$E$6:E249,"وارد")-SUMIFS($F$6:F249,$C$6:C249,C249,$E$6:E249,"منصرف"))</f>
        <v/>
      </c>
      <c r="J249" s="8" t="n"/>
    </row>
    <row r="250">
      <c r="A250" s="17" t="n"/>
      <c r="B250" s="8" t="n"/>
      <c r="C250" s="8" t="n"/>
      <c r="D250" s="13">
        <f>IF(C250="","",IFERROR(VLOOKUP(C250,'الأصناف'!$A$6:$B$105,2,FALSE),"رمز غير معروف"))</f>
        <v/>
      </c>
      <c r="E250" s="8" t="n"/>
      <c r="F250" s="9" t="n"/>
      <c r="G250" s="10" t="n"/>
      <c r="H250" s="12">
        <f>IF(E250="وارد",F250*G250,0)</f>
        <v/>
      </c>
      <c r="I250" s="11">
        <f>IF(C250="","",IFERROR(VLOOKUP(C250,'الأصناف'!$A$6:$D$105,4,FALSE),0)+SUMIFS($F$6:F250,$C$6:C250,C250,$E$6:E250,"وارد")-SUMIFS($F$6:F250,$C$6:C250,C250,$E$6:E250,"منصرف"))</f>
        <v/>
      </c>
      <c r="J250" s="8" t="n"/>
    </row>
    <row r="251">
      <c r="A251" s="17" t="n"/>
      <c r="B251" s="8" t="n"/>
      <c r="C251" s="8" t="n"/>
      <c r="D251" s="13">
        <f>IF(C251="","",IFERROR(VLOOKUP(C251,'الأصناف'!$A$6:$B$105,2,FALSE),"رمز غير معروف"))</f>
        <v/>
      </c>
      <c r="E251" s="8" t="n"/>
      <c r="F251" s="9" t="n"/>
      <c r="G251" s="10" t="n"/>
      <c r="H251" s="12">
        <f>IF(E251="وارد",F251*G251,0)</f>
        <v/>
      </c>
      <c r="I251" s="11">
        <f>IF(C251="","",IFERROR(VLOOKUP(C251,'الأصناف'!$A$6:$D$105,4,FALSE),0)+SUMIFS($F$6:F251,$C$6:C251,C251,$E$6:E251,"وارد")-SUMIFS($F$6:F251,$C$6:C251,C251,$E$6:E251,"منصرف"))</f>
        <v/>
      </c>
      <c r="J251" s="8" t="n"/>
    </row>
    <row r="252">
      <c r="A252" s="17" t="n"/>
      <c r="B252" s="8" t="n"/>
      <c r="C252" s="8" t="n"/>
      <c r="D252" s="13">
        <f>IF(C252="","",IFERROR(VLOOKUP(C252,'الأصناف'!$A$6:$B$105,2,FALSE),"رمز غير معروف"))</f>
        <v/>
      </c>
      <c r="E252" s="8" t="n"/>
      <c r="F252" s="9" t="n"/>
      <c r="G252" s="10" t="n"/>
      <c r="H252" s="12">
        <f>IF(E252="وارد",F252*G252,0)</f>
        <v/>
      </c>
      <c r="I252" s="11">
        <f>IF(C252="","",IFERROR(VLOOKUP(C252,'الأصناف'!$A$6:$D$105,4,FALSE),0)+SUMIFS($F$6:F252,$C$6:C252,C252,$E$6:E252,"وارد")-SUMIFS($F$6:F252,$C$6:C252,C252,$E$6:E252,"منصرف"))</f>
        <v/>
      </c>
      <c r="J252" s="8" t="n"/>
    </row>
    <row r="253">
      <c r="A253" s="17" t="n"/>
      <c r="B253" s="8" t="n"/>
      <c r="C253" s="8" t="n"/>
      <c r="D253" s="13">
        <f>IF(C253="","",IFERROR(VLOOKUP(C253,'الأصناف'!$A$6:$B$105,2,FALSE),"رمز غير معروف"))</f>
        <v/>
      </c>
      <c r="E253" s="8" t="n"/>
      <c r="F253" s="9" t="n"/>
      <c r="G253" s="10" t="n"/>
      <c r="H253" s="12">
        <f>IF(E253="وارد",F253*G253,0)</f>
        <v/>
      </c>
      <c r="I253" s="11">
        <f>IF(C253="","",IFERROR(VLOOKUP(C253,'الأصناف'!$A$6:$D$105,4,FALSE),0)+SUMIFS($F$6:F253,$C$6:C253,C253,$E$6:E253,"وارد")-SUMIFS($F$6:F253,$C$6:C253,C253,$E$6:E253,"منصرف"))</f>
        <v/>
      </c>
      <c r="J253" s="8" t="n"/>
    </row>
    <row r="254">
      <c r="A254" s="17" t="n"/>
      <c r="B254" s="8" t="n"/>
      <c r="C254" s="8" t="n"/>
      <c r="D254" s="13">
        <f>IF(C254="","",IFERROR(VLOOKUP(C254,'الأصناف'!$A$6:$B$105,2,FALSE),"رمز غير معروف"))</f>
        <v/>
      </c>
      <c r="E254" s="8" t="n"/>
      <c r="F254" s="9" t="n"/>
      <c r="G254" s="10" t="n"/>
      <c r="H254" s="12">
        <f>IF(E254="وارد",F254*G254,0)</f>
        <v/>
      </c>
      <c r="I254" s="11">
        <f>IF(C254="","",IFERROR(VLOOKUP(C254,'الأصناف'!$A$6:$D$105,4,FALSE),0)+SUMIFS($F$6:F254,$C$6:C254,C254,$E$6:E254,"وارد")-SUMIFS($F$6:F254,$C$6:C254,C254,$E$6:E254,"منصرف"))</f>
        <v/>
      </c>
      <c r="J254" s="8" t="n"/>
    </row>
    <row r="255">
      <c r="A255" s="17" t="n"/>
      <c r="B255" s="8" t="n"/>
      <c r="C255" s="8" t="n"/>
      <c r="D255" s="13">
        <f>IF(C255="","",IFERROR(VLOOKUP(C255,'الأصناف'!$A$6:$B$105,2,FALSE),"رمز غير معروف"))</f>
        <v/>
      </c>
      <c r="E255" s="8" t="n"/>
      <c r="F255" s="9" t="n"/>
      <c r="G255" s="10" t="n"/>
      <c r="H255" s="12">
        <f>IF(E255="وارد",F255*G255,0)</f>
        <v/>
      </c>
      <c r="I255" s="11">
        <f>IF(C255="","",IFERROR(VLOOKUP(C255,'الأصناف'!$A$6:$D$105,4,FALSE),0)+SUMIFS($F$6:F255,$C$6:C255,C255,$E$6:E255,"وارد")-SUMIFS($F$6:F255,$C$6:C255,C255,$E$6:E255,"منصرف"))</f>
        <v/>
      </c>
      <c r="J255" s="8" t="n"/>
    </row>
    <row r="256">
      <c r="A256" s="17" t="n"/>
      <c r="B256" s="8" t="n"/>
      <c r="C256" s="8" t="n"/>
      <c r="D256" s="13">
        <f>IF(C256="","",IFERROR(VLOOKUP(C256,'الأصناف'!$A$6:$B$105,2,FALSE),"رمز غير معروف"))</f>
        <v/>
      </c>
      <c r="E256" s="8" t="n"/>
      <c r="F256" s="9" t="n"/>
      <c r="G256" s="10" t="n"/>
      <c r="H256" s="12">
        <f>IF(E256="وارد",F256*G256,0)</f>
        <v/>
      </c>
      <c r="I256" s="11">
        <f>IF(C256="","",IFERROR(VLOOKUP(C256,'الأصناف'!$A$6:$D$105,4,FALSE),0)+SUMIFS($F$6:F256,$C$6:C256,C256,$E$6:E256,"وارد")-SUMIFS($F$6:F256,$C$6:C256,C256,$E$6:E256,"منصرف"))</f>
        <v/>
      </c>
      <c r="J256" s="8" t="n"/>
    </row>
    <row r="257">
      <c r="A257" s="17" t="n"/>
      <c r="B257" s="8" t="n"/>
      <c r="C257" s="8" t="n"/>
      <c r="D257" s="13">
        <f>IF(C257="","",IFERROR(VLOOKUP(C257,'الأصناف'!$A$6:$B$105,2,FALSE),"رمز غير معروف"))</f>
        <v/>
      </c>
      <c r="E257" s="8" t="n"/>
      <c r="F257" s="9" t="n"/>
      <c r="G257" s="10" t="n"/>
      <c r="H257" s="12">
        <f>IF(E257="وارد",F257*G257,0)</f>
        <v/>
      </c>
      <c r="I257" s="11">
        <f>IF(C257="","",IFERROR(VLOOKUP(C257,'الأصناف'!$A$6:$D$105,4,FALSE),0)+SUMIFS($F$6:F257,$C$6:C257,C257,$E$6:E257,"وارد")-SUMIFS($F$6:F257,$C$6:C257,C257,$E$6:E257,"منصرف"))</f>
        <v/>
      </c>
      <c r="J257" s="8" t="n"/>
    </row>
    <row r="258">
      <c r="A258" s="17" t="n"/>
      <c r="B258" s="8" t="n"/>
      <c r="C258" s="8" t="n"/>
      <c r="D258" s="13">
        <f>IF(C258="","",IFERROR(VLOOKUP(C258,'الأصناف'!$A$6:$B$105,2,FALSE),"رمز غير معروف"))</f>
        <v/>
      </c>
      <c r="E258" s="8" t="n"/>
      <c r="F258" s="9" t="n"/>
      <c r="G258" s="10" t="n"/>
      <c r="H258" s="12">
        <f>IF(E258="وارد",F258*G258,0)</f>
        <v/>
      </c>
      <c r="I258" s="11">
        <f>IF(C258="","",IFERROR(VLOOKUP(C258,'الأصناف'!$A$6:$D$105,4,FALSE),0)+SUMIFS($F$6:F258,$C$6:C258,C258,$E$6:E258,"وارد")-SUMIFS($F$6:F258,$C$6:C258,C258,$E$6:E258,"منصرف"))</f>
        <v/>
      </c>
      <c r="J258" s="8" t="n"/>
    </row>
    <row r="259">
      <c r="A259" s="17" t="n"/>
      <c r="B259" s="8" t="n"/>
      <c r="C259" s="8" t="n"/>
      <c r="D259" s="13">
        <f>IF(C259="","",IFERROR(VLOOKUP(C259,'الأصناف'!$A$6:$B$105,2,FALSE),"رمز غير معروف"))</f>
        <v/>
      </c>
      <c r="E259" s="8" t="n"/>
      <c r="F259" s="9" t="n"/>
      <c r="G259" s="10" t="n"/>
      <c r="H259" s="12">
        <f>IF(E259="وارد",F259*G259,0)</f>
        <v/>
      </c>
      <c r="I259" s="11">
        <f>IF(C259="","",IFERROR(VLOOKUP(C259,'الأصناف'!$A$6:$D$105,4,FALSE),0)+SUMIFS($F$6:F259,$C$6:C259,C259,$E$6:E259,"وارد")-SUMIFS($F$6:F259,$C$6:C259,C259,$E$6:E259,"منصرف"))</f>
        <v/>
      </c>
      <c r="J259" s="8" t="n"/>
    </row>
    <row r="260">
      <c r="A260" s="17" t="n"/>
      <c r="B260" s="8" t="n"/>
      <c r="C260" s="8" t="n"/>
      <c r="D260" s="13">
        <f>IF(C260="","",IFERROR(VLOOKUP(C260,'الأصناف'!$A$6:$B$105,2,FALSE),"رمز غير معروف"))</f>
        <v/>
      </c>
      <c r="E260" s="8" t="n"/>
      <c r="F260" s="9" t="n"/>
      <c r="G260" s="10" t="n"/>
      <c r="H260" s="12">
        <f>IF(E260="وارد",F260*G260,0)</f>
        <v/>
      </c>
      <c r="I260" s="11">
        <f>IF(C260="","",IFERROR(VLOOKUP(C260,'الأصناف'!$A$6:$D$105,4,FALSE),0)+SUMIFS($F$6:F260,$C$6:C260,C260,$E$6:E260,"وارد")-SUMIFS($F$6:F260,$C$6:C260,C260,$E$6:E260,"منصرف"))</f>
        <v/>
      </c>
      <c r="J260" s="8" t="n"/>
    </row>
    <row r="261">
      <c r="A261" s="17" t="n"/>
      <c r="B261" s="8" t="n"/>
      <c r="C261" s="8" t="n"/>
      <c r="D261" s="13">
        <f>IF(C261="","",IFERROR(VLOOKUP(C261,'الأصناف'!$A$6:$B$105,2,FALSE),"رمز غير معروف"))</f>
        <v/>
      </c>
      <c r="E261" s="8" t="n"/>
      <c r="F261" s="9" t="n"/>
      <c r="G261" s="10" t="n"/>
      <c r="H261" s="12">
        <f>IF(E261="وارد",F261*G261,0)</f>
        <v/>
      </c>
      <c r="I261" s="11">
        <f>IF(C261="","",IFERROR(VLOOKUP(C261,'الأصناف'!$A$6:$D$105,4,FALSE),0)+SUMIFS($F$6:F261,$C$6:C261,C261,$E$6:E261,"وارد")-SUMIFS($F$6:F261,$C$6:C261,C261,$E$6:E261,"منصرف"))</f>
        <v/>
      </c>
      <c r="J261" s="8" t="n"/>
    </row>
    <row r="262">
      <c r="A262" s="17" t="n"/>
      <c r="B262" s="8" t="n"/>
      <c r="C262" s="8" t="n"/>
      <c r="D262" s="13">
        <f>IF(C262="","",IFERROR(VLOOKUP(C262,'الأصناف'!$A$6:$B$105,2,FALSE),"رمز غير معروف"))</f>
        <v/>
      </c>
      <c r="E262" s="8" t="n"/>
      <c r="F262" s="9" t="n"/>
      <c r="G262" s="10" t="n"/>
      <c r="H262" s="12">
        <f>IF(E262="وارد",F262*G262,0)</f>
        <v/>
      </c>
      <c r="I262" s="11">
        <f>IF(C262="","",IFERROR(VLOOKUP(C262,'الأصناف'!$A$6:$D$105,4,FALSE),0)+SUMIFS($F$6:F262,$C$6:C262,C262,$E$6:E262,"وارد")-SUMIFS($F$6:F262,$C$6:C262,C262,$E$6:E262,"منصرف"))</f>
        <v/>
      </c>
      <c r="J262" s="8" t="n"/>
    </row>
    <row r="263">
      <c r="A263" s="17" t="n"/>
      <c r="B263" s="8" t="n"/>
      <c r="C263" s="8" t="n"/>
      <c r="D263" s="13">
        <f>IF(C263="","",IFERROR(VLOOKUP(C263,'الأصناف'!$A$6:$B$105,2,FALSE),"رمز غير معروف"))</f>
        <v/>
      </c>
      <c r="E263" s="8" t="n"/>
      <c r="F263" s="9" t="n"/>
      <c r="G263" s="10" t="n"/>
      <c r="H263" s="12">
        <f>IF(E263="وارد",F263*G263,0)</f>
        <v/>
      </c>
      <c r="I263" s="11">
        <f>IF(C263="","",IFERROR(VLOOKUP(C263,'الأصناف'!$A$6:$D$105,4,FALSE),0)+SUMIFS($F$6:F263,$C$6:C263,C263,$E$6:E263,"وارد")-SUMIFS($F$6:F263,$C$6:C263,C263,$E$6:E263,"منصرف"))</f>
        <v/>
      </c>
      <c r="J263" s="8" t="n"/>
    </row>
    <row r="264">
      <c r="A264" s="17" t="n"/>
      <c r="B264" s="8" t="n"/>
      <c r="C264" s="8" t="n"/>
      <c r="D264" s="13">
        <f>IF(C264="","",IFERROR(VLOOKUP(C264,'الأصناف'!$A$6:$B$105,2,FALSE),"رمز غير معروف"))</f>
        <v/>
      </c>
      <c r="E264" s="8" t="n"/>
      <c r="F264" s="9" t="n"/>
      <c r="G264" s="10" t="n"/>
      <c r="H264" s="12">
        <f>IF(E264="وارد",F264*G264,0)</f>
        <v/>
      </c>
      <c r="I264" s="11">
        <f>IF(C264="","",IFERROR(VLOOKUP(C264,'الأصناف'!$A$6:$D$105,4,FALSE),0)+SUMIFS($F$6:F264,$C$6:C264,C264,$E$6:E264,"وارد")-SUMIFS($F$6:F264,$C$6:C264,C264,$E$6:E264,"منصرف"))</f>
        <v/>
      </c>
      <c r="J264" s="8" t="n"/>
    </row>
    <row r="265">
      <c r="A265" s="17" t="n"/>
      <c r="B265" s="8" t="n"/>
      <c r="C265" s="8" t="n"/>
      <c r="D265" s="13">
        <f>IF(C265="","",IFERROR(VLOOKUP(C265,'الأصناف'!$A$6:$B$105,2,FALSE),"رمز غير معروف"))</f>
        <v/>
      </c>
      <c r="E265" s="8" t="n"/>
      <c r="F265" s="9" t="n"/>
      <c r="G265" s="10" t="n"/>
      <c r="H265" s="12">
        <f>IF(E265="وارد",F265*G265,0)</f>
        <v/>
      </c>
      <c r="I265" s="11">
        <f>IF(C265="","",IFERROR(VLOOKUP(C265,'الأصناف'!$A$6:$D$105,4,FALSE),0)+SUMIFS($F$6:F265,$C$6:C265,C265,$E$6:E265,"وارد")-SUMIFS($F$6:F265,$C$6:C265,C265,$E$6:E265,"منصرف"))</f>
        <v/>
      </c>
      <c r="J265" s="8" t="n"/>
    </row>
    <row r="266">
      <c r="A266" s="17" t="n"/>
      <c r="B266" s="8" t="n"/>
      <c r="C266" s="8" t="n"/>
      <c r="D266" s="13">
        <f>IF(C266="","",IFERROR(VLOOKUP(C266,'الأصناف'!$A$6:$B$105,2,FALSE),"رمز غير معروف"))</f>
        <v/>
      </c>
      <c r="E266" s="8" t="n"/>
      <c r="F266" s="9" t="n"/>
      <c r="G266" s="10" t="n"/>
      <c r="H266" s="12">
        <f>IF(E266="وارد",F266*G266,0)</f>
        <v/>
      </c>
      <c r="I266" s="11">
        <f>IF(C266="","",IFERROR(VLOOKUP(C266,'الأصناف'!$A$6:$D$105,4,FALSE),0)+SUMIFS($F$6:F266,$C$6:C266,C266,$E$6:E266,"وارد")-SUMIFS($F$6:F266,$C$6:C266,C266,$E$6:E266,"منصرف"))</f>
        <v/>
      </c>
      <c r="J266" s="8" t="n"/>
    </row>
    <row r="267">
      <c r="A267" s="17" t="n"/>
      <c r="B267" s="8" t="n"/>
      <c r="C267" s="8" t="n"/>
      <c r="D267" s="13">
        <f>IF(C267="","",IFERROR(VLOOKUP(C267,'الأصناف'!$A$6:$B$105,2,FALSE),"رمز غير معروف"))</f>
        <v/>
      </c>
      <c r="E267" s="8" t="n"/>
      <c r="F267" s="9" t="n"/>
      <c r="G267" s="10" t="n"/>
      <c r="H267" s="12">
        <f>IF(E267="وارد",F267*G267,0)</f>
        <v/>
      </c>
      <c r="I267" s="11">
        <f>IF(C267="","",IFERROR(VLOOKUP(C267,'الأصناف'!$A$6:$D$105,4,FALSE),0)+SUMIFS($F$6:F267,$C$6:C267,C267,$E$6:E267,"وارد")-SUMIFS($F$6:F267,$C$6:C267,C267,$E$6:E267,"منصرف"))</f>
        <v/>
      </c>
      <c r="J267" s="8" t="n"/>
    </row>
    <row r="268">
      <c r="A268" s="17" t="n"/>
      <c r="B268" s="8" t="n"/>
      <c r="C268" s="8" t="n"/>
      <c r="D268" s="13">
        <f>IF(C268="","",IFERROR(VLOOKUP(C268,'الأصناف'!$A$6:$B$105,2,FALSE),"رمز غير معروف"))</f>
        <v/>
      </c>
      <c r="E268" s="8" t="n"/>
      <c r="F268" s="9" t="n"/>
      <c r="G268" s="10" t="n"/>
      <c r="H268" s="12">
        <f>IF(E268="وارد",F268*G268,0)</f>
        <v/>
      </c>
      <c r="I268" s="11">
        <f>IF(C268="","",IFERROR(VLOOKUP(C268,'الأصناف'!$A$6:$D$105,4,FALSE),0)+SUMIFS($F$6:F268,$C$6:C268,C268,$E$6:E268,"وارد")-SUMIFS($F$6:F268,$C$6:C268,C268,$E$6:E268,"منصرف"))</f>
        <v/>
      </c>
      <c r="J268" s="8" t="n"/>
    </row>
    <row r="269">
      <c r="A269" s="17" t="n"/>
      <c r="B269" s="8" t="n"/>
      <c r="C269" s="8" t="n"/>
      <c r="D269" s="13">
        <f>IF(C269="","",IFERROR(VLOOKUP(C269,'الأصناف'!$A$6:$B$105,2,FALSE),"رمز غير معروف"))</f>
        <v/>
      </c>
      <c r="E269" s="8" t="n"/>
      <c r="F269" s="9" t="n"/>
      <c r="G269" s="10" t="n"/>
      <c r="H269" s="12">
        <f>IF(E269="وارد",F269*G269,0)</f>
        <v/>
      </c>
      <c r="I269" s="11">
        <f>IF(C269="","",IFERROR(VLOOKUP(C269,'الأصناف'!$A$6:$D$105,4,FALSE),0)+SUMIFS($F$6:F269,$C$6:C269,C269,$E$6:E269,"وارد")-SUMIFS($F$6:F269,$C$6:C269,C269,$E$6:E269,"منصرف"))</f>
        <v/>
      </c>
      <c r="J269" s="8" t="n"/>
    </row>
    <row r="270">
      <c r="A270" s="17" t="n"/>
      <c r="B270" s="8" t="n"/>
      <c r="C270" s="8" t="n"/>
      <c r="D270" s="13">
        <f>IF(C270="","",IFERROR(VLOOKUP(C270,'الأصناف'!$A$6:$B$105,2,FALSE),"رمز غير معروف"))</f>
        <v/>
      </c>
      <c r="E270" s="8" t="n"/>
      <c r="F270" s="9" t="n"/>
      <c r="G270" s="10" t="n"/>
      <c r="H270" s="12">
        <f>IF(E270="وارد",F270*G270,0)</f>
        <v/>
      </c>
      <c r="I270" s="11">
        <f>IF(C270="","",IFERROR(VLOOKUP(C270,'الأصناف'!$A$6:$D$105,4,FALSE),0)+SUMIFS($F$6:F270,$C$6:C270,C270,$E$6:E270,"وارد")-SUMIFS($F$6:F270,$C$6:C270,C270,$E$6:E270,"منصرف"))</f>
        <v/>
      </c>
      <c r="J270" s="8" t="n"/>
    </row>
    <row r="271">
      <c r="A271" s="17" t="n"/>
      <c r="B271" s="8" t="n"/>
      <c r="C271" s="8" t="n"/>
      <c r="D271" s="13">
        <f>IF(C271="","",IFERROR(VLOOKUP(C271,'الأصناف'!$A$6:$B$105,2,FALSE),"رمز غير معروف"))</f>
        <v/>
      </c>
      <c r="E271" s="8" t="n"/>
      <c r="F271" s="9" t="n"/>
      <c r="G271" s="10" t="n"/>
      <c r="H271" s="12">
        <f>IF(E271="وارد",F271*G271,0)</f>
        <v/>
      </c>
      <c r="I271" s="11">
        <f>IF(C271="","",IFERROR(VLOOKUP(C271,'الأصناف'!$A$6:$D$105,4,FALSE),0)+SUMIFS($F$6:F271,$C$6:C271,C271,$E$6:E271,"وارد")-SUMIFS($F$6:F271,$C$6:C271,C271,$E$6:E271,"منصرف"))</f>
        <v/>
      </c>
      <c r="J271" s="8" t="n"/>
    </row>
    <row r="272">
      <c r="A272" s="17" t="n"/>
      <c r="B272" s="8" t="n"/>
      <c r="C272" s="8" t="n"/>
      <c r="D272" s="13">
        <f>IF(C272="","",IFERROR(VLOOKUP(C272,'الأصناف'!$A$6:$B$105,2,FALSE),"رمز غير معروف"))</f>
        <v/>
      </c>
      <c r="E272" s="8" t="n"/>
      <c r="F272" s="9" t="n"/>
      <c r="G272" s="10" t="n"/>
      <c r="H272" s="12">
        <f>IF(E272="وارد",F272*G272,0)</f>
        <v/>
      </c>
      <c r="I272" s="11">
        <f>IF(C272="","",IFERROR(VLOOKUP(C272,'الأصناف'!$A$6:$D$105,4,FALSE),0)+SUMIFS($F$6:F272,$C$6:C272,C272,$E$6:E272,"وارد")-SUMIFS($F$6:F272,$C$6:C272,C272,$E$6:E272,"منصرف"))</f>
        <v/>
      </c>
      <c r="J272" s="8" t="n"/>
    </row>
    <row r="273">
      <c r="A273" s="17" t="n"/>
      <c r="B273" s="8" t="n"/>
      <c r="C273" s="8" t="n"/>
      <c r="D273" s="13">
        <f>IF(C273="","",IFERROR(VLOOKUP(C273,'الأصناف'!$A$6:$B$105,2,FALSE),"رمز غير معروف"))</f>
        <v/>
      </c>
      <c r="E273" s="8" t="n"/>
      <c r="F273" s="9" t="n"/>
      <c r="G273" s="10" t="n"/>
      <c r="H273" s="12">
        <f>IF(E273="وارد",F273*G273,0)</f>
        <v/>
      </c>
      <c r="I273" s="11">
        <f>IF(C273="","",IFERROR(VLOOKUP(C273,'الأصناف'!$A$6:$D$105,4,FALSE),0)+SUMIFS($F$6:F273,$C$6:C273,C273,$E$6:E273,"وارد")-SUMIFS($F$6:F273,$C$6:C273,C273,$E$6:E273,"منصرف"))</f>
        <v/>
      </c>
      <c r="J273" s="8" t="n"/>
    </row>
    <row r="274">
      <c r="A274" s="17" t="n"/>
      <c r="B274" s="8" t="n"/>
      <c r="C274" s="8" t="n"/>
      <c r="D274" s="13">
        <f>IF(C274="","",IFERROR(VLOOKUP(C274,'الأصناف'!$A$6:$B$105,2,FALSE),"رمز غير معروف"))</f>
        <v/>
      </c>
      <c r="E274" s="8" t="n"/>
      <c r="F274" s="9" t="n"/>
      <c r="G274" s="10" t="n"/>
      <c r="H274" s="12">
        <f>IF(E274="وارد",F274*G274,0)</f>
        <v/>
      </c>
      <c r="I274" s="11">
        <f>IF(C274="","",IFERROR(VLOOKUP(C274,'الأصناف'!$A$6:$D$105,4,FALSE),0)+SUMIFS($F$6:F274,$C$6:C274,C274,$E$6:E274,"وارد")-SUMIFS($F$6:F274,$C$6:C274,C274,$E$6:E274,"منصرف"))</f>
        <v/>
      </c>
      <c r="J274" s="8" t="n"/>
    </row>
    <row r="275">
      <c r="A275" s="17" t="n"/>
      <c r="B275" s="8" t="n"/>
      <c r="C275" s="8" t="n"/>
      <c r="D275" s="13">
        <f>IF(C275="","",IFERROR(VLOOKUP(C275,'الأصناف'!$A$6:$B$105,2,FALSE),"رمز غير معروف"))</f>
        <v/>
      </c>
      <c r="E275" s="8" t="n"/>
      <c r="F275" s="9" t="n"/>
      <c r="G275" s="10" t="n"/>
      <c r="H275" s="12">
        <f>IF(E275="وارد",F275*G275,0)</f>
        <v/>
      </c>
      <c r="I275" s="11">
        <f>IF(C275="","",IFERROR(VLOOKUP(C275,'الأصناف'!$A$6:$D$105,4,FALSE),0)+SUMIFS($F$6:F275,$C$6:C275,C275,$E$6:E275,"وارد")-SUMIFS($F$6:F275,$C$6:C275,C275,$E$6:E275,"منصرف"))</f>
        <v/>
      </c>
      <c r="J275" s="8" t="n"/>
    </row>
    <row r="276">
      <c r="A276" s="17" t="n"/>
      <c r="B276" s="8" t="n"/>
      <c r="C276" s="8" t="n"/>
      <c r="D276" s="13">
        <f>IF(C276="","",IFERROR(VLOOKUP(C276,'الأصناف'!$A$6:$B$105,2,FALSE),"رمز غير معروف"))</f>
        <v/>
      </c>
      <c r="E276" s="8" t="n"/>
      <c r="F276" s="9" t="n"/>
      <c r="G276" s="10" t="n"/>
      <c r="H276" s="12">
        <f>IF(E276="وارد",F276*G276,0)</f>
        <v/>
      </c>
      <c r="I276" s="11">
        <f>IF(C276="","",IFERROR(VLOOKUP(C276,'الأصناف'!$A$6:$D$105,4,FALSE),0)+SUMIFS($F$6:F276,$C$6:C276,C276,$E$6:E276,"وارد")-SUMIFS($F$6:F276,$C$6:C276,C276,$E$6:E276,"منصرف"))</f>
        <v/>
      </c>
      <c r="J276" s="8" t="n"/>
    </row>
    <row r="277">
      <c r="A277" s="17" t="n"/>
      <c r="B277" s="8" t="n"/>
      <c r="C277" s="8" t="n"/>
      <c r="D277" s="13">
        <f>IF(C277="","",IFERROR(VLOOKUP(C277,'الأصناف'!$A$6:$B$105,2,FALSE),"رمز غير معروف"))</f>
        <v/>
      </c>
      <c r="E277" s="8" t="n"/>
      <c r="F277" s="9" t="n"/>
      <c r="G277" s="10" t="n"/>
      <c r="H277" s="12">
        <f>IF(E277="وارد",F277*G277,0)</f>
        <v/>
      </c>
      <c r="I277" s="11">
        <f>IF(C277="","",IFERROR(VLOOKUP(C277,'الأصناف'!$A$6:$D$105,4,FALSE),0)+SUMIFS($F$6:F277,$C$6:C277,C277,$E$6:E277,"وارد")-SUMIFS($F$6:F277,$C$6:C277,C277,$E$6:E277,"منصرف"))</f>
        <v/>
      </c>
      <c r="J277" s="8" t="n"/>
    </row>
    <row r="278">
      <c r="A278" s="17" t="n"/>
      <c r="B278" s="8" t="n"/>
      <c r="C278" s="8" t="n"/>
      <c r="D278" s="13">
        <f>IF(C278="","",IFERROR(VLOOKUP(C278,'الأصناف'!$A$6:$B$105,2,FALSE),"رمز غير معروف"))</f>
        <v/>
      </c>
      <c r="E278" s="8" t="n"/>
      <c r="F278" s="9" t="n"/>
      <c r="G278" s="10" t="n"/>
      <c r="H278" s="12">
        <f>IF(E278="وارد",F278*G278,0)</f>
        <v/>
      </c>
      <c r="I278" s="11">
        <f>IF(C278="","",IFERROR(VLOOKUP(C278,'الأصناف'!$A$6:$D$105,4,FALSE),0)+SUMIFS($F$6:F278,$C$6:C278,C278,$E$6:E278,"وارد")-SUMIFS($F$6:F278,$C$6:C278,C278,$E$6:E278,"منصرف"))</f>
        <v/>
      </c>
      <c r="J278" s="8" t="n"/>
    </row>
    <row r="279">
      <c r="A279" s="17" t="n"/>
      <c r="B279" s="8" t="n"/>
      <c r="C279" s="8" t="n"/>
      <c r="D279" s="13">
        <f>IF(C279="","",IFERROR(VLOOKUP(C279,'الأصناف'!$A$6:$B$105,2,FALSE),"رمز غير معروف"))</f>
        <v/>
      </c>
      <c r="E279" s="8" t="n"/>
      <c r="F279" s="9" t="n"/>
      <c r="G279" s="10" t="n"/>
      <c r="H279" s="12">
        <f>IF(E279="وارد",F279*G279,0)</f>
        <v/>
      </c>
      <c r="I279" s="11">
        <f>IF(C279="","",IFERROR(VLOOKUP(C279,'الأصناف'!$A$6:$D$105,4,FALSE),0)+SUMIFS($F$6:F279,$C$6:C279,C279,$E$6:E279,"وارد")-SUMIFS($F$6:F279,$C$6:C279,C279,$E$6:E279,"منصرف"))</f>
        <v/>
      </c>
      <c r="J279" s="8" t="n"/>
    </row>
    <row r="280">
      <c r="A280" s="17" t="n"/>
      <c r="B280" s="8" t="n"/>
      <c r="C280" s="8" t="n"/>
      <c r="D280" s="13">
        <f>IF(C280="","",IFERROR(VLOOKUP(C280,'الأصناف'!$A$6:$B$105,2,FALSE),"رمز غير معروف"))</f>
        <v/>
      </c>
      <c r="E280" s="8" t="n"/>
      <c r="F280" s="9" t="n"/>
      <c r="G280" s="10" t="n"/>
      <c r="H280" s="12">
        <f>IF(E280="وارد",F280*G280,0)</f>
        <v/>
      </c>
      <c r="I280" s="11">
        <f>IF(C280="","",IFERROR(VLOOKUP(C280,'الأصناف'!$A$6:$D$105,4,FALSE),0)+SUMIFS($F$6:F280,$C$6:C280,C280,$E$6:E280,"وارد")-SUMIFS($F$6:F280,$C$6:C280,C280,$E$6:E280,"منصرف"))</f>
        <v/>
      </c>
      <c r="J280" s="8" t="n"/>
    </row>
    <row r="281">
      <c r="A281" s="17" t="n"/>
      <c r="B281" s="8" t="n"/>
      <c r="C281" s="8" t="n"/>
      <c r="D281" s="13">
        <f>IF(C281="","",IFERROR(VLOOKUP(C281,'الأصناف'!$A$6:$B$105,2,FALSE),"رمز غير معروف"))</f>
        <v/>
      </c>
      <c r="E281" s="8" t="n"/>
      <c r="F281" s="9" t="n"/>
      <c r="G281" s="10" t="n"/>
      <c r="H281" s="12">
        <f>IF(E281="وارد",F281*G281,0)</f>
        <v/>
      </c>
      <c r="I281" s="11">
        <f>IF(C281="","",IFERROR(VLOOKUP(C281,'الأصناف'!$A$6:$D$105,4,FALSE),0)+SUMIFS($F$6:F281,$C$6:C281,C281,$E$6:E281,"وارد")-SUMIFS($F$6:F281,$C$6:C281,C281,$E$6:E281,"منصرف"))</f>
        <v/>
      </c>
      <c r="J281" s="8" t="n"/>
    </row>
    <row r="282">
      <c r="A282" s="17" t="n"/>
      <c r="B282" s="8" t="n"/>
      <c r="C282" s="8" t="n"/>
      <c r="D282" s="13">
        <f>IF(C282="","",IFERROR(VLOOKUP(C282,'الأصناف'!$A$6:$B$105,2,FALSE),"رمز غير معروف"))</f>
        <v/>
      </c>
      <c r="E282" s="8" t="n"/>
      <c r="F282" s="9" t="n"/>
      <c r="G282" s="10" t="n"/>
      <c r="H282" s="12">
        <f>IF(E282="وارد",F282*G282,0)</f>
        <v/>
      </c>
      <c r="I282" s="11">
        <f>IF(C282="","",IFERROR(VLOOKUP(C282,'الأصناف'!$A$6:$D$105,4,FALSE),0)+SUMIFS($F$6:F282,$C$6:C282,C282,$E$6:E282,"وارد")-SUMIFS($F$6:F282,$C$6:C282,C282,$E$6:E282,"منصرف"))</f>
        <v/>
      </c>
      <c r="J282" s="8" t="n"/>
    </row>
    <row r="283">
      <c r="A283" s="17" t="n"/>
      <c r="B283" s="8" t="n"/>
      <c r="C283" s="8" t="n"/>
      <c r="D283" s="13">
        <f>IF(C283="","",IFERROR(VLOOKUP(C283,'الأصناف'!$A$6:$B$105,2,FALSE),"رمز غير معروف"))</f>
        <v/>
      </c>
      <c r="E283" s="8" t="n"/>
      <c r="F283" s="9" t="n"/>
      <c r="G283" s="10" t="n"/>
      <c r="H283" s="12">
        <f>IF(E283="وارد",F283*G283,0)</f>
        <v/>
      </c>
      <c r="I283" s="11">
        <f>IF(C283="","",IFERROR(VLOOKUP(C283,'الأصناف'!$A$6:$D$105,4,FALSE),0)+SUMIFS($F$6:F283,$C$6:C283,C283,$E$6:E283,"وارد")-SUMIFS($F$6:F283,$C$6:C283,C283,$E$6:E283,"منصرف"))</f>
        <v/>
      </c>
      <c r="J283" s="8" t="n"/>
    </row>
    <row r="284">
      <c r="A284" s="17" t="n"/>
      <c r="B284" s="8" t="n"/>
      <c r="C284" s="8" t="n"/>
      <c r="D284" s="13">
        <f>IF(C284="","",IFERROR(VLOOKUP(C284,'الأصناف'!$A$6:$B$105,2,FALSE),"رمز غير معروف"))</f>
        <v/>
      </c>
      <c r="E284" s="8" t="n"/>
      <c r="F284" s="9" t="n"/>
      <c r="G284" s="10" t="n"/>
      <c r="H284" s="12">
        <f>IF(E284="وارد",F284*G284,0)</f>
        <v/>
      </c>
      <c r="I284" s="11">
        <f>IF(C284="","",IFERROR(VLOOKUP(C284,'الأصناف'!$A$6:$D$105,4,FALSE),0)+SUMIFS($F$6:F284,$C$6:C284,C284,$E$6:E284,"وارد")-SUMIFS($F$6:F284,$C$6:C284,C284,$E$6:E284,"منصرف"))</f>
        <v/>
      </c>
      <c r="J284" s="8" t="n"/>
    </row>
    <row r="285">
      <c r="A285" s="17" t="n"/>
      <c r="B285" s="8" t="n"/>
      <c r="C285" s="8" t="n"/>
      <c r="D285" s="13">
        <f>IF(C285="","",IFERROR(VLOOKUP(C285,'الأصناف'!$A$6:$B$105,2,FALSE),"رمز غير معروف"))</f>
        <v/>
      </c>
      <c r="E285" s="8" t="n"/>
      <c r="F285" s="9" t="n"/>
      <c r="G285" s="10" t="n"/>
      <c r="H285" s="12">
        <f>IF(E285="وارد",F285*G285,0)</f>
        <v/>
      </c>
      <c r="I285" s="11">
        <f>IF(C285="","",IFERROR(VLOOKUP(C285,'الأصناف'!$A$6:$D$105,4,FALSE),0)+SUMIFS($F$6:F285,$C$6:C285,C285,$E$6:E285,"وارد")-SUMIFS($F$6:F285,$C$6:C285,C285,$E$6:E285,"منصرف"))</f>
        <v/>
      </c>
      <c r="J285" s="8" t="n"/>
    </row>
    <row r="286">
      <c r="A286" s="17" t="n"/>
      <c r="B286" s="8" t="n"/>
      <c r="C286" s="8" t="n"/>
      <c r="D286" s="13">
        <f>IF(C286="","",IFERROR(VLOOKUP(C286,'الأصناف'!$A$6:$B$105,2,FALSE),"رمز غير معروف"))</f>
        <v/>
      </c>
      <c r="E286" s="8" t="n"/>
      <c r="F286" s="9" t="n"/>
      <c r="G286" s="10" t="n"/>
      <c r="H286" s="12">
        <f>IF(E286="وارد",F286*G286,0)</f>
        <v/>
      </c>
      <c r="I286" s="11">
        <f>IF(C286="","",IFERROR(VLOOKUP(C286,'الأصناف'!$A$6:$D$105,4,FALSE),0)+SUMIFS($F$6:F286,$C$6:C286,C286,$E$6:E286,"وارد")-SUMIFS($F$6:F286,$C$6:C286,C286,$E$6:E286,"منصرف"))</f>
        <v/>
      </c>
      <c r="J286" s="8" t="n"/>
    </row>
    <row r="287">
      <c r="A287" s="17" t="n"/>
      <c r="B287" s="8" t="n"/>
      <c r="C287" s="8" t="n"/>
      <c r="D287" s="13">
        <f>IF(C287="","",IFERROR(VLOOKUP(C287,'الأصناف'!$A$6:$B$105,2,FALSE),"رمز غير معروف"))</f>
        <v/>
      </c>
      <c r="E287" s="8" t="n"/>
      <c r="F287" s="9" t="n"/>
      <c r="G287" s="10" t="n"/>
      <c r="H287" s="12">
        <f>IF(E287="وارد",F287*G287,0)</f>
        <v/>
      </c>
      <c r="I287" s="11">
        <f>IF(C287="","",IFERROR(VLOOKUP(C287,'الأصناف'!$A$6:$D$105,4,FALSE),0)+SUMIFS($F$6:F287,$C$6:C287,C287,$E$6:E287,"وارد")-SUMIFS($F$6:F287,$C$6:C287,C287,$E$6:E287,"منصرف"))</f>
        <v/>
      </c>
      <c r="J287" s="8" t="n"/>
    </row>
    <row r="288">
      <c r="A288" s="17" t="n"/>
      <c r="B288" s="8" t="n"/>
      <c r="C288" s="8" t="n"/>
      <c r="D288" s="13">
        <f>IF(C288="","",IFERROR(VLOOKUP(C288,'الأصناف'!$A$6:$B$105,2,FALSE),"رمز غير معروف"))</f>
        <v/>
      </c>
      <c r="E288" s="8" t="n"/>
      <c r="F288" s="9" t="n"/>
      <c r="G288" s="10" t="n"/>
      <c r="H288" s="12">
        <f>IF(E288="وارد",F288*G288,0)</f>
        <v/>
      </c>
      <c r="I288" s="11">
        <f>IF(C288="","",IFERROR(VLOOKUP(C288,'الأصناف'!$A$6:$D$105,4,FALSE),0)+SUMIFS($F$6:F288,$C$6:C288,C288,$E$6:E288,"وارد")-SUMIFS($F$6:F288,$C$6:C288,C288,$E$6:E288,"منصرف"))</f>
        <v/>
      </c>
      <c r="J288" s="8" t="n"/>
    </row>
    <row r="289">
      <c r="A289" s="17" t="n"/>
      <c r="B289" s="8" t="n"/>
      <c r="C289" s="8" t="n"/>
      <c r="D289" s="13">
        <f>IF(C289="","",IFERROR(VLOOKUP(C289,'الأصناف'!$A$6:$B$105,2,FALSE),"رمز غير معروف"))</f>
        <v/>
      </c>
      <c r="E289" s="8" t="n"/>
      <c r="F289" s="9" t="n"/>
      <c r="G289" s="10" t="n"/>
      <c r="H289" s="12">
        <f>IF(E289="وارد",F289*G289,0)</f>
        <v/>
      </c>
      <c r="I289" s="11">
        <f>IF(C289="","",IFERROR(VLOOKUP(C289,'الأصناف'!$A$6:$D$105,4,FALSE),0)+SUMIFS($F$6:F289,$C$6:C289,C289,$E$6:E289,"وارد")-SUMIFS($F$6:F289,$C$6:C289,C289,$E$6:E289,"منصرف"))</f>
        <v/>
      </c>
      <c r="J289" s="8" t="n"/>
    </row>
    <row r="290">
      <c r="A290" s="17" t="n"/>
      <c r="B290" s="8" t="n"/>
      <c r="C290" s="8" t="n"/>
      <c r="D290" s="13">
        <f>IF(C290="","",IFERROR(VLOOKUP(C290,'الأصناف'!$A$6:$B$105,2,FALSE),"رمز غير معروف"))</f>
        <v/>
      </c>
      <c r="E290" s="8" t="n"/>
      <c r="F290" s="9" t="n"/>
      <c r="G290" s="10" t="n"/>
      <c r="H290" s="12">
        <f>IF(E290="وارد",F290*G290,0)</f>
        <v/>
      </c>
      <c r="I290" s="11">
        <f>IF(C290="","",IFERROR(VLOOKUP(C290,'الأصناف'!$A$6:$D$105,4,FALSE),0)+SUMIFS($F$6:F290,$C$6:C290,C290,$E$6:E290,"وارد")-SUMIFS($F$6:F290,$C$6:C290,C290,$E$6:E290,"منصرف"))</f>
        <v/>
      </c>
      <c r="J290" s="8" t="n"/>
    </row>
    <row r="291">
      <c r="A291" s="17" t="n"/>
      <c r="B291" s="8" t="n"/>
      <c r="C291" s="8" t="n"/>
      <c r="D291" s="13">
        <f>IF(C291="","",IFERROR(VLOOKUP(C291,'الأصناف'!$A$6:$B$105,2,FALSE),"رمز غير معروف"))</f>
        <v/>
      </c>
      <c r="E291" s="8" t="n"/>
      <c r="F291" s="9" t="n"/>
      <c r="G291" s="10" t="n"/>
      <c r="H291" s="12">
        <f>IF(E291="وارد",F291*G291,0)</f>
        <v/>
      </c>
      <c r="I291" s="11">
        <f>IF(C291="","",IFERROR(VLOOKUP(C291,'الأصناف'!$A$6:$D$105,4,FALSE),0)+SUMIFS($F$6:F291,$C$6:C291,C291,$E$6:E291,"وارد")-SUMIFS($F$6:F291,$C$6:C291,C291,$E$6:E291,"منصرف"))</f>
        <v/>
      </c>
      <c r="J291" s="8" t="n"/>
    </row>
    <row r="292">
      <c r="A292" s="17" t="n"/>
      <c r="B292" s="8" t="n"/>
      <c r="C292" s="8" t="n"/>
      <c r="D292" s="13">
        <f>IF(C292="","",IFERROR(VLOOKUP(C292,'الأصناف'!$A$6:$B$105,2,FALSE),"رمز غير معروف"))</f>
        <v/>
      </c>
      <c r="E292" s="8" t="n"/>
      <c r="F292" s="9" t="n"/>
      <c r="G292" s="10" t="n"/>
      <c r="H292" s="12">
        <f>IF(E292="وارد",F292*G292,0)</f>
        <v/>
      </c>
      <c r="I292" s="11">
        <f>IF(C292="","",IFERROR(VLOOKUP(C292,'الأصناف'!$A$6:$D$105,4,FALSE),0)+SUMIFS($F$6:F292,$C$6:C292,C292,$E$6:E292,"وارد")-SUMIFS($F$6:F292,$C$6:C292,C292,$E$6:E292,"منصرف"))</f>
        <v/>
      </c>
      <c r="J292" s="8" t="n"/>
    </row>
    <row r="293">
      <c r="A293" s="17" t="n"/>
      <c r="B293" s="8" t="n"/>
      <c r="C293" s="8" t="n"/>
      <c r="D293" s="13">
        <f>IF(C293="","",IFERROR(VLOOKUP(C293,'الأصناف'!$A$6:$B$105,2,FALSE),"رمز غير معروف"))</f>
        <v/>
      </c>
      <c r="E293" s="8" t="n"/>
      <c r="F293" s="9" t="n"/>
      <c r="G293" s="10" t="n"/>
      <c r="H293" s="12">
        <f>IF(E293="وارد",F293*G293,0)</f>
        <v/>
      </c>
      <c r="I293" s="11">
        <f>IF(C293="","",IFERROR(VLOOKUP(C293,'الأصناف'!$A$6:$D$105,4,FALSE),0)+SUMIFS($F$6:F293,$C$6:C293,C293,$E$6:E293,"وارد")-SUMIFS($F$6:F293,$C$6:C293,C293,$E$6:E293,"منصرف"))</f>
        <v/>
      </c>
      <c r="J293" s="8" t="n"/>
    </row>
    <row r="294">
      <c r="A294" s="17" t="n"/>
      <c r="B294" s="8" t="n"/>
      <c r="C294" s="8" t="n"/>
      <c r="D294" s="13">
        <f>IF(C294="","",IFERROR(VLOOKUP(C294,'الأصناف'!$A$6:$B$105,2,FALSE),"رمز غير معروف"))</f>
        <v/>
      </c>
      <c r="E294" s="8" t="n"/>
      <c r="F294" s="9" t="n"/>
      <c r="G294" s="10" t="n"/>
      <c r="H294" s="12">
        <f>IF(E294="وارد",F294*G294,0)</f>
        <v/>
      </c>
      <c r="I294" s="11">
        <f>IF(C294="","",IFERROR(VLOOKUP(C294,'الأصناف'!$A$6:$D$105,4,FALSE),0)+SUMIFS($F$6:F294,$C$6:C294,C294,$E$6:E294,"وارد")-SUMIFS($F$6:F294,$C$6:C294,C294,$E$6:E294,"منصرف"))</f>
        <v/>
      </c>
      <c r="J294" s="8" t="n"/>
    </row>
    <row r="295">
      <c r="A295" s="17" t="n"/>
      <c r="B295" s="8" t="n"/>
      <c r="C295" s="8" t="n"/>
      <c r="D295" s="13">
        <f>IF(C295="","",IFERROR(VLOOKUP(C295,'الأصناف'!$A$6:$B$105,2,FALSE),"رمز غير معروف"))</f>
        <v/>
      </c>
      <c r="E295" s="8" t="n"/>
      <c r="F295" s="9" t="n"/>
      <c r="G295" s="10" t="n"/>
      <c r="H295" s="12">
        <f>IF(E295="وارد",F295*G295,0)</f>
        <v/>
      </c>
      <c r="I295" s="11">
        <f>IF(C295="","",IFERROR(VLOOKUP(C295,'الأصناف'!$A$6:$D$105,4,FALSE),0)+SUMIFS($F$6:F295,$C$6:C295,C295,$E$6:E295,"وارد")-SUMIFS($F$6:F295,$C$6:C295,C295,$E$6:E295,"منصرف"))</f>
        <v/>
      </c>
      <c r="J295" s="8" t="n"/>
    </row>
    <row r="296">
      <c r="A296" s="17" t="n"/>
      <c r="B296" s="8" t="n"/>
      <c r="C296" s="8" t="n"/>
      <c r="D296" s="13">
        <f>IF(C296="","",IFERROR(VLOOKUP(C296,'الأصناف'!$A$6:$B$105,2,FALSE),"رمز غير معروف"))</f>
        <v/>
      </c>
      <c r="E296" s="8" t="n"/>
      <c r="F296" s="9" t="n"/>
      <c r="G296" s="10" t="n"/>
      <c r="H296" s="12">
        <f>IF(E296="وارد",F296*G296,0)</f>
        <v/>
      </c>
      <c r="I296" s="11">
        <f>IF(C296="","",IFERROR(VLOOKUP(C296,'الأصناف'!$A$6:$D$105,4,FALSE),0)+SUMIFS($F$6:F296,$C$6:C296,C296,$E$6:E296,"وارد")-SUMIFS($F$6:F296,$C$6:C296,C296,$E$6:E296,"منصرف"))</f>
        <v/>
      </c>
      <c r="J296" s="8" t="n"/>
    </row>
    <row r="297">
      <c r="A297" s="17" t="n"/>
      <c r="B297" s="8" t="n"/>
      <c r="C297" s="8" t="n"/>
      <c r="D297" s="13">
        <f>IF(C297="","",IFERROR(VLOOKUP(C297,'الأصناف'!$A$6:$B$105,2,FALSE),"رمز غير معروف"))</f>
        <v/>
      </c>
      <c r="E297" s="8" t="n"/>
      <c r="F297" s="9" t="n"/>
      <c r="G297" s="10" t="n"/>
      <c r="H297" s="12">
        <f>IF(E297="وارد",F297*G297,0)</f>
        <v/>
      </c>
      <c r="I297" s="11">
        <f>IF(C297="","",IFERROR(VLOOKUP(C297,'الأصناف'!$A$6:$D$105,4,FALSE),0)+SUMIFS($F$6:F297,$C$6:C297,C297,$E$6:E297,"وارد")-SUMIFS($F$6:F297,$C$6:C297,C297,$E$6:E297,"منصرف"))</f>
        <v/>
      </c>
      <c r="J297" s="8" t="n"/>
    </row>
    <row r="298">
      <c r="A298" s="17" t="n"/>
      <c r="B298" s="8" t="n"/>
      <c r="C298" s="8" t="n"/>
      <c r="D298" s="13">
        <f>IF(C298="","",IFERROR(VLOOKUP(C298,'الأصناف'!$A$6:$B$105,2,FALSE),"رمز غير معروف"))</f>
        <v/>
      </c>
      <c r="E298" s="8" t="n"/>
      <c r="F298" s="9" t="n"/>
      <c r="G298" s="10" t="n"/>
      <c r="H298" s="12">
        <f>IF(E298="وارد",F298*G298,0)</f>
        <v/>
      </c>
      <c r="I298" s="11">
        <f>IF(C298="","",IFERROR(VLOOKUP(C298,'الأصناف'!$A$6:$D$105,4,FALSE),0)+SUMIFS($F$6:F298,$C$6:C298,C298,$E$6:E298,"وارد")-SUMIFS($F$6:F298,$C$6:C298,C298,$E$6:E298,"منصرف"))</f>
        <v/>
      </c>
      <c r="J298" s="8" t="n"/>
    </row>
    <row r="299">
      <c r="A299" s="17" t="n"/>
      <c r="B299" s="8" t="n"/>
      <c r="C299" s="8" t="n"/>
      <c r="D299" s="13">
        <f>IF(C299="","",IFERROR(VLOOKUP(C299,'الأصناف'!$A$6:$B$105,2,FALSE),"رمز غير معروف"))</f>
        <v/>
      </c>
      <c r="E299" s="8" t="n"/>
      <c r="F299" s="9" t="n"/>
      <c r="G299" s="10" t="n"/>
      <c r="H299" s="12">
        <f>IF(E299="وارد",F299*G299,0)</f>
        <v/>
      </c>
      <c r="I299" s="11">
        <f>IF(C299="","",IFERROR(VLOOKUP(C299,'الأصناف'!$A$6:$D$105,4,FALSE),0)+SUMIFS($F$6:F299,$C$6:C299,C299,$E$6:E299,"وارد")-SUMIFS($F$6:F299,$C$6:C299,C299,$E$6:E299,"منصرف"))</f>
        <v/>
      </c>
      <c r="J299" s="8" t="n"/>
    </row>
    <row r="300">
      <c r="A300" s="17" t="n"/>
      <c r="B300" s="8" t="n"/>
      <c r="C300" s="8" t="n"/>
      <c r="D300" s="13">
        <f>IF(C300="","",IFERROR(VLOOKUP(C300,'الأصناف'!$A$6:$B$105,2,FALSE),"رمز غير معروف"))</f>
        <v/>
      </c>
      <c r="E300" s="8" t="n"/>
      <c r="F300" s="9" t="n"/>
      <c r="G300" s="10" t="n"/>
      <c r="H300" s="12">
        <f>IF(E300="وارد",F300*G300,0)</f>
        <v/>
      </c>
      <c r="I300" s="11">
        <f>IF(C300="","",IFERROR(VLOOKUP(C300,'الأصناف'!$A$6:$D$105,4,FALSE),0)+SUMIFS($F$6:F300,$C$6:C300,C300,$E$6:E300,"وارد")-SUMIFS($F$6:F300,$C$6:C300,C300,$E$6:E300,"منصرف"))</f>
        <v/>
      </c>
      <c r="J300" s="8" t="n"/>
    </row>
    <row r="301">
      <c r="A301" s="17" t="n"/>
      <c r="B301" s="8" t="n"/>
      <c r="C301" s="8" t="n"/>
      <c r="D301" s="13">
        <f>IF(C301="","",IFERROR(VLOOKUP(C301,'الأصناف'!$A$6:$B$105,2,FALSE),"رمز غير معروف"))</f>
        <v/>
      </c>
      <c r="E301" s="8" t="n"/>
      <c r="F301" s="9" t="n"/>
      <c r="G301" s="10" t="n"/>
      <c r="H301" s="12">
        <f>IF(E301="وارد",F301*G301,0)</f>
        <v/>
      </c>
      <c r="I301" s="11">
        <f>IF(C301="","",IFERROR(VLOOKUP(C301,'الأصناف'!$A$6:$D$105,4,FALSE),0)+SUMIFS($F$6:F301,$C$6:C301,C301,$E$6:E301,"وارد")-SUMIFS($F$6:F301,$C$6:C301,C301,$E$6:E301,"منصرف"))</f>
        <v/>
      </c>
      <c r="J301" s="8" t="n"/>
    </row>
    <row r="302">
      <c r="A302" s="17" t="n"/>
      <c r="B302" s="8" t="n"/>
      <c r="C302" s="8" t="n"/>
      <c r="D302" s="13">
        <f>IF(C302="","",IFERROR(VLOOKUP(C302,'الأصناف'!$A$6:$B$105,2,FALSE),"رمز غير معروف"))</f>
        <v/>
      </c>
      <c r="E302" s="8" t="n"/>
      <c r="F302" s="9" t="n"/>
      <c r="G302" s="10" t="n"/>
      <c r="H302" s="12">
        <f>IF(E302="وارد",F302*G302,0)</f>
        <v/>
      </c>
      <c r="I302" s="11">
        <f>IF(C302="","",IFERROR(VLOOKUP(C302,'الأصناف'!$A$6:$D$105,4,FALSE),0)+SUMIFS($F$6:F302,$C$6:C302,C302,$E$6:E302,"وارد")-SUMIFS($F$6:F302,$C$6:C302,C302,$E$6:E302,"منصرف"))</f>
        <v/>
      </c>
      <c r="J302" s="8" t="n"/>
    </row>
    <row r="303">
      <c r="A303" s="17" t="n"/>
      <c r="B303" s="8" t="n"/>
      <c r="C303" s="8" t="n"/>
      <c r="D303" s="13">
        <f>IF(C303="","",IFERROR(VLOOKUP(C303,'الأصناف'!$A$6:$B$105,2,FALSE),"رمز غير معروف"))</f>
        <v/>
      </c>
      <c r="E303" s="8" t="n"/>
      <c r="F303" s="9" t="n"/>
      <c r="G303" s="10" t="n"/>
      <c r="H303" s="12">
        <f>IF(E303="وارد",F303*G303,0)</f>
        <v/>
      </c>
      <c r="I303" s="11">
        <f>IF(C303="","",IFERROR(VLOOKUP(C303,'الأصناف'!$A$6:$D$105,4,FALSE),0)+SUMIFS($F$6:F303,$C$6:C303,C303,$E$6:E303,"وارد")-SUMIFS($F$6:F303,$C$6:C303,C303,$E$6:E303,"منصرف"))</f>
        <v/>
      </c>
      <c r="J303" s="8" t="n"/>
    </row>
    <row r="304">
      <c r="A304" s="17" t="n"/>
      <c r="B304" s="8" t="n"/>
      <c r="C304" s="8" t="n"/>
      <c r="D304" s="13">
        <f>IF(C304="","",IFERROR(VLOOKUP(C304,'الأصناف'!$A$6:$B$105,2,FALSE),"رمز غير معروف"))</f>
        <v/>
      </c>
      <c r="E304" s="8" t="n"/>
      <c r="F304" s="9" t="n"/>
      <c r="G304" s="10" t="n"/>
      <c r="H304" s="12">
        <f>IF(E304="وارد",F304*G304,0)</f>
        <v/>
      </c>
      <c r="I304" s="11">
        <f>IF(C304="","",IFERROR(VLOOKUP(C304,'الأصناف'!$A$6:$D$105,4,FALSE),0)+SUMIFS($F$6:F304,$C$6:C304,C304,$E$6:E304,"وارد")-SUMIFS($F$6:F304,$C$6:C304,C304,$E$6:E304,"منصرف"))</f>
        <v/>
      </c>
      <c r="J304" s="8" t="n"/>
    </row>
    <row r="305">
      <c r="A305" s="17" t="n"/>
      <c r="B305" s="8" t="n"/>
      <c r="C305" s="8" t="n"/>
      <c r="D305" s="13">
        <f>IF(C305="","",IFERROR(VLOOKUP(C305,'الأصناف'!$A$6:$B$105,2,FALSE),"رمز غير معروف"))</f>
        <v/>
      </c>
      <c r="E305" s="8" t="n"/>
      <c r="F305" s="9" t="n"/>
      <c r="G305" s="10" t="n"/>
      <c r="H305" s="12">
        <f>IF(E305="وارد",F305*G305,0)</f>
        <v/>
      </c>
      <c r="I305" s="11">
        <f>IF(C305="","",IFERROR(VLOOKUP(C305,'الأصناف'!$A$6:$D$105,4,FALSE),0)+SUMIFS($F$6:F305,$C$6:C305,C305,$E$6:E305,"وارد")-SUMIFS($F$6:F305,$C$6:C305,C305,$E$6:E305,"منصرف"))</f>
        <v/>
      </c>
      <c r="J305" s="8" t="n"/>
    </row>
    <row r="306">
      <c r="A306" s="17" t="n"/>
      <c r="B306" s="8" t="n"/>
      <c r="C306" s="8" t="n"/>
      <c r="D306" s="13">
        <f>IF(C306="","",IFERROR(VLOOKUP(C306,'الأصناف'!$A$6:$B$105,2,FALSE),"رمز غير معروف"))</f>
        <v/>
      </c>
      <c r="E306" s="8" t="n"/>
      <c r="F306" s="9" t="n"/>
      <c r="G306" s="10" t="n"/>
      <c r="H306" s="12">
        <f>IF(E306="وارد",F306*G306,0)</f>
        <v/>
      </c>
      <c r="I306" s="11">
        <f>IF(C306="","",IFERROR(VLOOKUP(C306,'الأصناف'!$A$6:$D$105,4,FALSE),0)+SUMIFS($F$6:F306,$C$6:C306,C306,$E$6:E306,"وارد")-SUMIFS($F$6:F306,$C$6:C306,C306,$E$6:E306,"منصرف"))</f>
        <v/>
      </c>
      <c r="J306" s="8" t="n"/>
    </row>
    <row r="307">
      <c r="A307" s="17" t="n"/>
      <c r="B307" s="8" t="n"/>
      <c r="C307" s="8" t="n"/>
      <c r="D307" s="13">
        <f>IF(C307="","",IFERROR(VLOOKUP(C307,'الأصناف'!$A$6:$B$105,2,FALSE),"رمز غير معروف"))</f>
        <v/>
      </c>
      <c r="E307" s="8" t="n"/>
      <c r="F307" s="9" t="n"/>
      <c r="G307" s="10" t="n"/>
      <c r="H307" s="12">
        <f>IF(E307="وارد",F307*G307,0)</f>
        <v/>
      </c>
      <c r="I307" s="11">
        <f>IF(C307="","",IFERROR(VLOOKUP(C307,'الأصناف'!$A$6:$D$105,4,FALSE),0)+SUMIFS($F$6:F307,$C$6:C307,C307,$E$6:E307,"وارد")-SUMIFS($F$6:F307,$C$6:C307,C307,$E$6:E307,"منصرف"))</f>
        <v/>
      </c>
      <c r="J307" s="8" t="n"/>
    </row>
    <row r="308">
      <c r="A308" s="17" t="n"/>
      <c r="B308" s="8" t="n"/>
      <c r="C308" s="8" t="n"/>
      <c r="D308" s="13">
        <f>IF(C308="","",IFERROR(VLOOKUP(C308,'الأصناف'!$A$6:$B$105,2,FALSE),"رمز غير معروف"))</f>
        <v/>
      </c>
      <c r="E308" s="8" t="n"/>
      <c r="F308" s="9" t="n"/>
      <c r="G308" s="10" t="n"/>
      <c r="H308" s="12">
        <f>IF(E308="وارد",F308*G308,0)</f>
        <v/>
      </c>
      <c r="I308" s="11">
        <f>IF(C308="","",IFERROR(VLOOKUP(C308,'الأصناف'!$A$6:$D$105,4,FALSE),0)+SUMIFS($F$6:F308,$C$6:C308,C308,$E$6:E308,"وارد")-SUMIFS($F$6:F308,$C$6:C308,C308,$E$6:E308,"منصرف"))</f>
        <v/>
      </c>
      <c r="J308" s="8" t="n"/>
    </row>
    <row r="309">
      <c r="A309" s="17" t="n"/>
      <c r="B309" s="8" t="n"/>
      <c r="C309" s="8" t="n"/>
      <c r="D309" s="13">
        <f>IF(C309="","",IFERROR(VLOOKUP(C309,'الأصناف'!$A$6:$B$105,2,FALSE),"رمز غير معروف"))</f>
        <v/>
      </c>
      <c r="E309" s="8" t="n"/>
      <c r="F309" s="9" t="n"/>
      <c r="G309" s="10" t="n"/>
      <c r="H309" s="12">
        <f>IF(E309="وارد",F309*G309,0)</f>
        <v/>
      </c>
      <c r="I309" s="11">
        <f>IF(C309="","",IFERROR(VLOOKUP(C309,'الأصناف'!$A$6:$D$105,4,FALSE),0)+SUMIFS($F$6:F309,$C$6:C309,C309,$E$6:E309,"وارد")-SUMIFS($F$6:F309,$C$6:C309,C309,$E$6:E309,"منصرف"))</f>
        <v/>
      </c>
      <c r="J309" s="8" t="n"/>
    </row>
    <row r="310">
      <c r="A310" s="17" t="n"/>
      <c r="B310" s="8" t="n"/>
      <c r="C310" s="8" t="n"/>
      <c r="D310" s="13">
        <f>IF(C310="","",IFERROR(VLOOKUP(C310,'الأصناف'!$A$6:$B$105,2,FALSE),"رمز غير معروف"))</f>
        <v/>
      </c>
      <c r="E310" s="8" t="n"/>
      <c r="F310" s="9" t="n"/>
      <c r="G310" s="10" t="n"/>
      <c r="H310" s="12">
        <f>IF(E310="وارد",F310*G310,0)</f>
        <v/>
      </c>
      <c r="I310" s="11">
        <f>IF(C310="","",IFERROR(VLOOKUP(C310,'الأصناف'!$A$6:$D$105,4,FALSE),0)+SUMIFS($F$6:F310,$C$6:C310,C310,$E$6:E310,"وارد")-SUMIFS($F$6:F310,$C$6:C310,C310,$E$6:E310,"منصرف"))</f>
        <v/>
      </c>
      <c r="J310" s="8" t="n"/>
    </row>
    <row r="311">
      <c r="A311" s="17" t="n"/>
      <c r="B311" s="8" t="n"/>
      <c r="C311" s="8" t="n"/>
      <c r="D311" s="13">
        <f>IF(C311="","",IFERROR(VLOOKUP(C311,'الأصناف'!$A$6:$B$105,2,FALSE),"رمز غير معروف"))</f>
        <v/>
      </c>
      <c r="E311" s="8" t="n"/>
      <c r="F311" s="9" t="n"/>
      <c r="G311" s="10" t="n"/>
      <c r="H311" s="12">
        <f>IF(E311="وارد",F311*G311,0)</f>
        <v/>
      </c>
      <c r="I311" s="11">
        <f>IF(C311="","",IFERROR(VLOOKUP(C311,'الأصناف'!$A$6:$D$105,4,FALSE),0)+SUMIFS($F$6:F311,$C$6:C311,C311,$E$6:E311,"وارد")-SUMIFS($F$6:F311,$C$6:C311,C311,$E$6:E311,"منصرف"))</f>
        <v/>
      </c>
      <c r="J311" s="8" t="n"/>
    </row>
    <row r="312">
      <c r="A312" s="17" t="n"/>
      <c r="B312" s="8" t="n"/>
      <c r="C312" s="8" t="n"/>
      <c r="D312" s="13">
        <f>IF(C312="","",IFERROR(VLOOKUP(C312,'الأصناف'!$A$6:$B$105,2,FALSE),"رمز غير معروف"))</f>
        <v/>
      </c>
      <c r="E312" s="8" t="n"/>
      <c r="F312" s="9" t="n"/>
      <c r="G312" s="10" t="n"/>
      <c r="H312" s="12">
        <f>IF(E312="وارد",F312*G312,0)</f>
        <v/>
      </c>
      <c r="I312" s="11">
        <f>IF(C312="","",IFERROR(VLOOKUP(C312,'الأصناف'!$A$6:$D$105,4,FALSE),0)+SUMIFS($F$6:F312,$C$6:C312,C312,$E$6:E312,"وارد")-SUMIFS($F$6:F312,$C$6:C312,C312,$E$6:E312,"منصرف"))</f>
        <v/>
      </c>
      <c r="J312" s="8" t="n"/>
    </row>
    <row r="313">
      <c r="A313" s="17" t="n"/>
      <c r="B313" s="8" t="n"/>
      <c r="C313" s="8" t="n"/>
      <c r="D313" s="13">
        <f>IF(C313="","",IFERROR(VLOOKUP(C313,'الأصناف'!$A$6:$B$105,2,FALSE),"رمز غير معروف"))</f>
        <v/>
      </c>
      <c r="E313" s="8" t="n"/>
      <c r="F313" s="9" t="n"/>
      <c r="G313" s="10" t="n"/>
      <c r="H313" s="12">
        <f>IF(E313="وارد",F313*G313,0)</f>
        <v/>
      </c>
      <c r="I313" s="11">
        <f>IF(C313="","",IFERROR(VLOOKUP(C313,'الأصناف'!$A$6:$D$105,4,FALSE),0)+SUMIFS($F$6:F313,$C$6:C313,C313,$E$6:E313,"وارد")-SUMIFS($F$6:F313,$C$6:C313,C313,$E$6:E313,"منصرف"))</f>
        <v/>
      </c>
      <c r="J313" s="8" t="n"/>
    </row>
    <row r="314">
      <c r="A314" s="17" t="n"/>
      <c r="B314" s="8" t="n"/>
      <c r="C314" s="8" t="n"/>
      <c r="D314" s="13">
        <f>IF(C314="","",IFERROR(VLOOKUP(C314,'الأصناف'!$A$6:$B$105,2,FALSE),"رمز غير معروف"))</f>
        <v/>
      </c>
      <c r="E314" s="8" t="n"/>
      <c r="F314" s="9" t="n"/>
      <c r="G314" s="10" t="n"/>
      <c r="H314" s="12">
        <f>IF(E314="وارد",F314*G314,0)</f>
        <v/>
      </c>
      <c r="I314" s="11">
        <f>IF(C314="","",IFERROR(VLOOKUP(C314,'الأصناف'!$A$6:$D$105,4,FALSE),0)+SUMIFS($F$6:F314,$C$6:C314,C314,$E$6:E314,"وارد")-SUMIFS($F$6:F314,$C$6:C314,C314,$E$6:E314,"منصرف"))</f>
        <v/>
      </c>
      <c r="J314" s="8" t="n"/>
    </row>
    <row r="315">
      <c r="A315" s="17" t="n"/>
      <c r="B315" s="8" t="n"/>
      <c r="C315" s="8" t="n"/>
      <c r="D315" s="13">
        <f>IF(C315="","",IFERROR(VLOOKUP(C315,'الأصناف'!$A$6:$B$105,2,FALSE),"رمز غير معروف"))</f>
        <v/>
      </c>
      <c r="E315" s="8" t="n"/>
      <c r="F315" s="9" t="n"/>
      <c r="G315" s="10" t="n"/>
      <c r="H315" s="12">
        <f>IF(E315="وارد",F315*G315,0)</f>
        <v/>
      </c>
      <c r="I315" s="11">
        <f>IF(C315="","",IFERROR(VLOOKUP(C315,'الأصناف'!$A$6:$D$105,4,FALSE),0)+SUMIFS($F$6:F315,$C$6:C315,C315,$E$6:E315,"وارد")-SUMIFS($F$6:F315,$C$6:C315,C315,$E$6:E315,"منصرف"))</f>
        <v/>
      </c>
      <c r="J315" s="8" t="n"/>
    </row>
    <row r="316">
      <c r="A316" s="17" t="n"/>
      <c r="B316" s="8" t="n"/>
      <c r="C316" s="8" t="n"/>
      <c r="D316" s="13">
        <f>IF(C316="","",IFERROR(VLOOKUP(C316,'الأصناف'!$A$6:$B$105,2,FALSE),"رمز غير معروف"))</f>
        <v/>
      </c>
      <c r="E316" s="8" t="n"/>
      <c r="F316" s="9" t="n"/>
      <c r="G316" s="10" t="n"/>
      <c r="H316" s="12">
        <f>IF(E316="وارد",F316*G316,0)</f>
        <v/>
      </c>
      <c r="I316" s="11">
        <f>IF(C316="","",IFERROR(VLOOKUP(C316,'الأصناف'!$A$6:$D$105,4,FALSE),0)+SUMIFS($F$6:F316,$C$6:C316,C316,$E$6:E316,"وارد")-SUMIFS($F$6:F316,$C$6:C316,C316,$E$6:E316,"منصرف"))</f>
        <v/>
      </c>
      <c r="J316" s="8" t="n"/>
    </row>
    <row r="317">
      <c r="A317" s="17" t="n"/>
      <c r="B317" s="8" t="n"/>
      <c r="C317" s="8" t="n"/>
      <c r="D317" s="13">
        <f>IF(C317="","",IFERROR(VLOOKUP(C317,'الأصناف'!$A$6:$B$105,2,FALSE),"رمز غير معروف"))</f>
        <v/>
      </c>
      <c r="E317" s="8" t="n"/>
      <c r="F317" s="9" t="n"/>
      <c r="G317" s="10" t="n"/>
      <c r="H317" s="12">
        <f>IF(E317="وارد",F317*G317,0)</f>
        <v/>
      </c>
      <c r="I317" s="11">
        <f>IF(C317="","",IFERROR(VLOOKUP(C317,'الأصناف'!$A$6:$D$105,4,FALSE),0)+SUMIFS($F$6:F317,$C$6:C317,C317,$E$6:E317,"وارد")-SUMIFS($F$6:F317,$C$6:C317,C317,$E$6:E317,"منصرف"))</f>
        <v/>
      </c>
      <c r="J317" s="8" t="n"/>
    </row>
    <row r="318">
      <c r="A318" s="17" t="n"/>
      <c r="B318" s="8" t="n"/>
      <c r="C318" s="8" t="n"/>
      <c r="D318" s="13">
        <f>IF(C318="","",IFERROR(VLOOKUP(C318,'الأصناف'!$A$6:$B$105,2,FALSE),"رمز غير معروف"))</f>
        <v/>
      </c>
      <c r="E318" s="8" t="n"/>
      <c r="F318" s="9" t="n"/>
      <c r="G318" s="10" t="n"/>
      <c r="H318" s="12">
        <f>IF(E318="وارد",F318*G318,0)</f>
        <v/>
      </c>
      <c r="I318" s="11">
        <f>IF(C318="","",IFERROR(VLOOKUP(C318,'الأصناف'!$A$6:$D$105,4,FALSE),0)+SUMIFS($F$6:F318,$C$6:C318,C318,$E$6:E318,"وارد")-SUMIFS($F$6:F318,$C$6:C318,C318,$E$6:E318,"منصرف"))</f>
        <v/>
      </c>
      <c r="J318" s="8" t="n"/>
    </row>
    <row r="319">
      <c r="A319" s="17" t="n"/>
      <c r="B319" s="8" t="n"/>
      <c r="C319" s="8" t="n"/>
      <c r="D319" s="13">
        <f>IF(C319="","",IFERROR(VLOOKUP(C319,'الأصناف'!$A$6:$B$105,2,FALSE),"رمز غير معروف"))</f>
        <v/>
      </c>
      <c r="E319" s="8" t="n"/>
      <c r="F319" s="9" t="n"/>
      <c r="G319" s="10" t="n"/>
      <c r="H319" s="12">
        <f>IF(E319="وارد",F319*G319,0)</f>
        <v/>
      </c>
      <c r="I319" s="11">
        <f>IF(C319="","",IFERROR(VLOOKUP(C319,'الأصناف'!$A$6:$D$105,4,FALSE),0)+SUMIFS($F$6:F319,$C$6:C319,C319,$E$6:E319,"وارد")-SUMIFS($F$6:F319,$C$6:C319,C319,$E$6:E319,"منصرف"))</f>
        <v/>
      </c>
      <c r="J319" s="8" t="n"/>
    </row>
    <row r="320">
      <c r="A320" s="17" t="n"/>
      <c r="B320" s="8" t="n"/>
      <c r="C320" s="8" t="n"/>
      <c r="D320" s="13">
        <f>IF(C320="","",IFERROR(VLOOKUP(C320,'الأصناف'!$A$6:$B$105,2,FALSE),"رمز غير معروف"))</f>
        <v/>
      </c>
      <c r="E320" s="8" t="n"/>
      <c r="F320" s="9" t="n"/>
      <c r="G320" s="10" t="n"/>
      <c r="H320" s="12">
        <f>IF(E320="وارد",F320*G320,0)</f>
        <v/>
      </c>
      <c r="I320" s="11">
        <f>IF(C320="","",IFERROR(VLOOKUP(C320,'الأصناف'!$A$6:$D$105,4,FALSE),0)+SUMIFS($F$6:F320,$C$6:C320,C320,$E$6:E320,"وارد")-SUMIFS($F$6:F320,$C$6:C320,C320,$E$6:E320,"منصرف"))</f>
        <v/>
      </c>
      <c r="J320" s="8" t="n"/>
    </row>
    <row r="321">
      <c r="A321" s="17" t="n"/>
      <c r="B321" s="8" t="n"/>
      <c r="C321" s="8" t="n"/>
      <c r="D321" s="13">
        <f>IF(C321="","",IFERROR(VLOOKUP(C321,'الأصناف'!$A$6:$B$105,2,FALSE),"رمز غير معروف"))</f>
        <v/>
      </c>
      <c r="E321" s="8" t="n"/>
      <c r="F321" s="9" t="n"/>
      <c r="G321" s="10" t="n"/>
      <c r="H321" s="12">
        <f>IF(E321="وارد",F321*G321,0)</f>
        <v/>
      </c>
      <c r="I321" s="11">
        <f>IF(C321="","",IFERROR(VLOOKUP(C321,'الأصناف'!$A$6:$D$105,4,FALSE),0)+SUMIFS($F$6:F321,$C$6:C321,C321,$E$6:E321,"وارد")-SUMIFS($F$6:F321,$C$6:C321,C321,$E$6:E321,"منصرف"))</f>
        <v/>
      </c>
      <c r="J321" s="8" t="n"/>
    </row>
    <row r="322">
      <c r="A322" s="17" t="n"/>
      <c r="B322" s="8" t="n"/>
      <c r="C322" s="8" t="n"/>
      <c r="D322" s="13">
        <f>IF(C322="","",IFERROR(VLOOKUP(C322,'الأصناف'!$A$6:$B$105,2,FALSE),"رمز غير معروف"))</f>
        <v/>
      </c>
      <c r="E322" s="8" t="n"/>
      <c r="F322" s="9" t="n"/>
      <c r="G322" s="10" t="n"/>
      <c r="H322" s="12">
        <f>IF(E322="وارد",F322*G322,0)</f>
        <v/>
      </c>
      <c r="I322" s="11">
        <f>IF(C322="","",IFERROR(VLOOKUP(C322,'الأصناف'!$A$6:$D$105,4,FALSE),0)+SUMIFS($F$6:F322,$C$6:C322,C322,$E$6:E322,"وارد")-SUMIFS($F$6:F322,$C$6:C322,C322,$E$6:E322,"منصرف"))</f>
        <v/>
      </c>
      <c r="J322" s="8" t="n"/>
    </row>
    <row r="323">
      <c r="A323" s="17" t="n"/>
      <c r="B323" s="8" t="n"/>
      <c r="C323" s="8" t="n"/>
      <c r="D323" s="13">
        <f>IF(C323="","",IFERROR(VLOOKUP(C323,'الأصناف'!$A$6:$B$105,2,FALSE),"رمز غير معروف"))</f>
        <v/>
      </c>
      <c r="E323" s="8" t="n"/>
      <c r="F323" s="9" t="n"/>
      <c r="G323" s="10" t="n"/>
      <c r="H323" s="12">
        <f>IF(E323="وارد",F323*G323,0)</f>
        <v/>
      </c>
      <c r="I323" s="11">
        <f>IF(C323="","",IFERROR(VLOOKUP(C323,'الأصناف'!$A$6:$D$105,4,FALSE),0)+SUMIFS($F$6:F323,$C$6:C323,C323,$E$6:E323,"وارد")-SUMIFS($F$6:F323,$C$6:C323,C323,$E$6:E323,"منصرف"))</f>
        <v/>
      </c>
      <c r="J323" s="8" t="n"/>
    </row>
    <row r="324">
      <c r="A324" s="17" t="n"/>
      <c r="B324" s="8" t="n"/>
      <c r="C324" s="8" t="n"/>
      <c r="D324" s="13">
        <f>IF(C324="","",IFERROR(VLOOKUP(C324,'الأصناف'!$A$6:$B$105,2,FALSE),"رمز غير معروف"))</f>
        <v/>
      </c>
      <c r="E324" s="8" t="n"/>
      <c r="F324" s="9" t="n"/>
      <c r="G324" s="10" t="n"/>
      <c r="H324" s="12">
        <f>IF(E324="وارد",F324*G324,0)</f>
        <v/>
      </c>
      <c r="I324" s="11">
        <f>IF(C324="","",IFERROR(VLOOKUP(C324,'الأصناف'!$A$6:$D$105,4,FALSE),0)+SUMIFS($F$6:F324,$C$6:C324,C324,$E$6:E324,"وارد")-SUMIFS($F$6:F324,$C$6:C324,C324,$E$6:E324,"منصرف"))</f>
        <v/>
      </c>
      <c r="J324" s="8" t="n"/>
    </row>
    <row r="325">
      <c r="A325" s="17" t="n"/>
      <c r="B325" s="8" t="n"/>
      <c r="C325" s="8" t="n"/>
      <c r="D325" s="13">
        <f>IF(C325="","",IFERROR(VLOOKUP(C325,'الأصناف'!$A$6:$B$105,2,FALSE),"رمز غير معروف"))</f>
        <v/>
      </c>
      <c r="E325" s="8" t="n"/>
      <c r="F325" s="9" t="n"/>
      <c r="G325" s="10" t="n"/>
      <c r="H325" s="12">
        <f>IF(E325="وارد",F325*G325,0)</f>
        <v/>
      </c>
      <c r="I325" s="11">
        <f>IF(C325="","",IFERROR(VLOOKUP(C325,'الأصناف'!$A$6:$D$105,4,FALSE),0)+SUMIFS($F$6:F325,$C$6:C325,C325,$E$6:E325,"وارد")-SUMIFS($F$6:F325,$C$6:C325,C325,$E$6:E325,"منصرف"))</f>
        <v/>
      </c>
      <c r="J325" s="8" t="n"/>
    </row>
    <row r="326">
      <c r="A326" s="17" t="n"/>
      <c r="B326" s="8" t="n"/>
      <c r="C326" s="8" t="n"/>
      <c r="D326" s="13">
        <f>IF(C326="","",IFERROR(VLOOKUP(C326,'الأصناف'!$A$6:$B$105,2,FALSE),"رمز غير معروف"))</f>
        <v/>
      </c>
      <c r="E326" s="8" t="n"/>
      <c r="F326" s="9" t="n"/>
      <c r="G326" s="10" t="n"/>
      <c r="H326" s="12">
        <f>IF(E326="وارد",F326*G326,0)</f>
        <v/>
      </c>
      <c r="I326" s="11">
        <f>IF(C326="","",IFERROR(VLOOKUP(C326,'الأصناف'!$A$6:$D$105,4,FALSE),0)+SUMIFS($F$6:F326,$C$6:C326,C326,$E$6:E326,"وارد")-SUMIFS($F$6:F326,$C$6:C326,C326,$E$6:E326,"منصرف"))</f>
        <v/>
      </c>
      <c r="J326" s="8" t="n"/>
    </row>
    <row r="327">
      <c r="A327" s="17" t="n"/>
      <c r="B327" s="8" t="n"/>
      <c r="C327" s="8" t="n"/>
      <c r="D327" s="13">
        <f>IF(C327="","",IFERROR(VLOOKUP(C327,'الأصناف'!$A$6:$B$105,2,FALSE),"رمز غير معروف"))</f>
        <v/>
      </c>
      <c r="E327" s="8" t="n"/>
      <c r="F327" s="9" t="n"/>
      <c r="G327" s="10" t="n"/>
      <c r="H327" s="12">
        <f>IF(E327="وارد",F327*G327,0)</f>
        <v/>
      </c>
      <c r="I327" s="11">
        <f>IF(C327="","",IFERROR(VLOOKUP(C327,'الأصناف'!$A$6:$D$105,4,FALSE),0)+SUMIFS($F$6:F327,$C$6:C327,C327,$E$6:E327,"وارد")-SUMIFS($F$6:F327,$C$6:C327,C327,$E$6:E327,"منصرف"))</f>
        <v/>
      </c>
      <c r="J327" s="8" t="n"/>
    </row>
    <row r="328">
      <c r="A328" s="17" t="n"/>
      <c r="B328" s="8" t="n"/>
      <c r="C328" s="8" t="n"/>
      <c r="D328" s="13">
        <f>IF(C328="","",IFERROR(VLOOKUP(C328,'الأصناف'!$A$6:$B$105,2,FALSE),"رمز غير معروف"))</f>
        <v/>
      </c>
      <c r="E328" s="8" t="n"/>
      <c r="F328" s="9" t="n"/>
      <c r="G328" s="10" t="n"/>
      <c r="H328" s="12">
        <f>IF(E328="وارد",F328*G328,0)</f>
        <v/>
      </c>
      <c r="I328" s="11">
        <f>IF(C328="","",IFERROR(VLOOKUP(C328,'الأصناف'!$A$6:$D$105,4,FALSE),0)+SUMIFS($F$6:F328,$C$6:C328,C328,$E$6:E328,"وارد")-SUMIFS($F$6:F328,$C$6:C328,C328,$E$6:E328,"منصرف"))</f>
        <v/>
      </c>
      <c r="J328" s="8" t="n"/>
    </row>
    <row r="329">
      <c r="A329" s="17" t="n"/>
      <c r="B329" s="8" t="n"/>
      <c r="C329" s="8" t="n"/>
      <c r="D329" s="13">
        <f>IF(C329="","",IFERROR(VLOOKUP(C329,'الأصناف'!$A$6:$B$105,2,FALSE),"رمز غير معروف"))</f>
        <v/>
      </c>
      <c r="E329" s="8" t="n"/>
      <c r="F329" s="9" t="n"/>
      <c r="G329" s="10" t="n"/>
      <c r="H329" s="12">
        <f>IF(E329="وارد",F329*G329,0)</f>
        <v/>
      </c>
      <c r="I329" s="11">
        <f>IF(C329="","",IFERROR(VLOOKUP(C329,'الأصناف'!$A$6:$D$105,4,FALSE),0)+SUMIFS($F$6:F329,$C$6:C329,C329,$E$6:E329,"وارد")-SUMIFS($F$6:F329,$C$6:C329,C329,$E$6:E329,"منصرف"))</f>
        <v/>
      </c>
      <c r="J329" s="8" t="n"/>
    </row>
    <row r="330">
      <c r="A330" s="17" t="n"/>
      <c r="B330" s="8" t="n"/>
      <c r="C330" s="8" t="n"/>
      <c r="D330" s="13">
        <f>IF(C330="","",IFERROR(VLOOKUP(C330,'الأصناف'!$A$6:$B$105,2,FALSE),"رمز غير معروف"))</f>
        <v/>
      </c>
      <c r="E330" s="8" t="n"/>
      <c r="F330" s="9" t="n"/>
      <c r="G330" s="10" t="n"/>
      <c r="H330" s="12">
        <f>IF(E330="وارد",F330*G330,0)</f>
        <v/>
      </c>
      <c r="I330" s="11">
        <f>IF(C330="","",IFERROR(VLOOKUP(C330,'الأصناف'!$A$6:$D$105,4,FALSE),0)+SUMIFS($F$6:F330,$C$6:C330,C330,$E$6:E330,"وارد")-SUMIFS($F$6:F330,$C$6:C330,C330,$E$6:E330,"منصرف"))</f>
        <v/>
      </c>
      <c r="J330" s="8" t="n"/>
    </row>
    <row r="331">
      <c r="A331" s="17" t="n"/>
      <c r="B331" s="8" t="n"/>
      <c r="C331" s="8" t="n"/>
      <c r="D331" s="13">
        <f>IF(C331="","",IFERROR(VLOOKUP(C331,'الأصناف'!$A$6:$B$105,2,FALSE),"رمز غير معروف"))</f>
        <v/>
      </c>
      <c r="E331" s="8" t="n"/>
      <c r="F331" s="9" t="n"/>
      <c r="G331" s="10" t="n"/>
      <c r="H331" s="12">
        <f>IF(E331="وارد",F331*G331,0)</f>
        <v/>
      </c>
      <c r="I331" s="11">
        <f>IF(C331="","",IFERROR(VLOOKUP(C331,'الأصناف'!$A$6:$D$105,4,FALSE),0)+SUMIFS($F$6:F331,$C$6:C331,C331,$E$6:E331,"وارد")-SUMIFS($F$6:F331,$C$6:C331,C331,$E$6:E331,"منصرف"))</f>
        <v/>
      </c>
      <c r="J331" s="8" t="n"/>
    </row>
    <row r="332">
      <c r="A332" s="17" t="n"/>
      <c r="B332" s="8" t="n"/>
      <c r="C332" s="8" t="n"/>
      <c r="D332" s="13">
        <f>IF(C332="","",IFERROR(VLOOKUP(C332,'الأصناف'!$A$6:$B$105,2,FALSE),"رمز غير معروف"))</f>
        <v/>
      </c>
      <c r="E332" s="8" t="n"/>
      <c r="F332" s="9" t="n"/>
      <c r="G332" s="10" t="n"/>
      <c r="H332" s="12">
        <f>IF(E332="وارد",F332*G332,0)</f>
        <v/>
      </c>
      <c r="I332" s="11">
        <f>IF(C332="","",IFERROR(VLOOKUP(C332,'الأصناف'!$A$6:$D$105,4,FALSE),0)+SUMIFS($F$6:F332,$C$6:C332,C332,$E$6:E332,"وارد")-SUMIFS($F$6:F332,$C$6:C332,C332,$E$6:E332,"منصرف"))</f>
        <v/>
      </c>
      <c r="J332" s="8" t="n"/>
    </row>
    <row r="333">
      <c r="A333" s="17" t="n"/>
      <c r="B333" s="8" t="n"/>
      <c r="C333" s="8" t="n"/>
      <c r="D333" s="13">
        <f>IF(C333="","",IFERROR(VLOOKUP(C333,'الأصناف'!$A$6:$B$105,2,FALSE),"رمز غير معروف"))</f>
        <v/>
      </c>
      <c r="E333" s="8" t="n"/>
      <c r="F333" s="9" t="n"/>
      <c r="G333" s="10" t="n"/>
      <c r="H333" s="12">
        <f>IF(E333="وارد",F333*G333,0)</f>
        <v/>
      </c>
      <c r="I333" s="11">
        <f>IF(C333="","",IFERROR(VLOOKUP(C333,'الأصناف'!$A$6:$D$105,4,FALSE),0)+SUMIFS($F$6:F333,$C$6:C333,C333,$E$6:E333,"وارد")-SUMIFS($F$6:F333,$C$6:C333,C333,$E$6:E333,"منصرف"))</f>
        <v/>
      </c>
      <c r="J333" s="8" t="n"/>
    </row>
    <row r="334">
      <c r="A334" s="17" t="n"/>
      <c r="B334" s="8" t="n"/>
      <c r="C334" s="8" t="n"/>
      <c r="D334" s="13">
        <f>IF(C334="","",IFERROR(VLOOKUP(C334,'الأصناف'!$A$6:$B$105,2,FALSE),"رمز غير معروف"))</f>
        <v/>
      </c>
      <c r="E334" s="8" t="n"/>
      <c r="F334" s="9" t="n"/>
      <c r="G334" s="10" t="n"/>
      <c r="H334" s="12">
        <f>IF(E334="وارد",F334*G334,0)</f>
        <v/>
      </c>
      <c r="I334" s="11">
        <f>IF(C334="","",IFERROR(VLOOKUP(C334,'الأصناف'!$A$6:$D$105,4,FALSE),0)+SUMIFS($F$6:F334,$C$6:C334,C334,$E$6:E334,"وارد")-SUMIFS($F$6:F334,$C$6:C334,C334,$E$6:E334,"منصرف"))</f>
        <v/>
      </c>
      <c r="J334" s="8" t="n"/>
    </row>
    <row r="335">
      <c r="A335" s="17" t="n"/>
      <c r="B335" s="8" t="n"/>
      <c r="C335" s="8" t="n"/>
      <c r="D335" s="13">
        <f>IF(C335="","",IFERROR(VLOOKUP(C335,'الأصناف'!$A$6:$B$105,2,FALSE),"رمز غير معروف"))</f>
        <v/>
      </c>
      <c r="E335" s="8" t="n"/>
      <c r="F335" s="9" t="n"/>
      <c r="G335" s="10" t="n"/>
      <c r="H335" s="12">
        <f>IF(E335="وارد",F335*G335,0)</f>
        <v/>
      </c>
      <c r="I335" s="11">
        <f>IF(C335="","",IFERROR(VLOOKUP(C335,'الأصناف'!$A$6:$D$105,4,FALSE),0)+SUMIFS($F$6:F335,$C$6:C335,C335,$E$6:E335,"وارد")-SUMIFS($F$6:F335,$C$6:C335,C335,$E$6:E335,"منصرف"))</f>
        <v/>
      </c>
      <c r="J335" s="8" t="n"/>
    </row>
    <row r="336">
      <c r="A336" s="17" t="n"/>
      <c r="B336" s="8" t="n"/>
      <c r="C336" s="8" t="n"/>
      <c r="D336" s="13">
        <f>IF(C336="","",IFERROR(VLOOKUP(C336,'الأصناف'!$A$6:$B$105,2,FALSE),"رمز غير معروف"))</f>
        <v/>
      </c>
      <c r="E336" s="8" t="n"/>
      <c r="F336" s="9" t="n"/>
      <c r="G336" s="10" t="n"/>
      <c r="H336" s="12">
        <f>IF(E336="وارد",F336*G336,0)</f>
        <v/>
      </c>
      <c r="I336" s="11">
        <f>IF(C336="","",IFERROR(VLOOKUP(C336,'الأصناف'!$A$6:$D$105,4,FALSE),0)+SUMIFS($F$6:F336,$C$6:C336,C336,$E$6:E336,"وارد")-SUMIFS($F$6:F336,$C$6:C336,C336,$E$6:E336,"منصرف"))</f>
        <v/>
      </c>
      <c r="J336" s="8" t="n"/>
    </row>
    <row r="337">
      <c r="A337" s="17" t="n"/>
      <c r="B337" s="8" t="n"/>
      <c r="C337" s="8" t="n"/>
      <c r="D337" s="13">
        <f>IF(C337="","",IFERROR(VLOOKUP(C337,'الأصناف'!$A$6:$B$105,2,FALSE),"رمز غير معروف"))</f>
        <v/>
      </c>
      <c r="E337" s="8" t="n"/>
      <c r="F337" s="9" t="n"/>
      <c r="G337" s="10" t="n"/>
      <c r="H337" s="12">
        <f>IF(E337="وارد",F337*G337,0)</f>
        <v/>
      </c>
      <c r="I337" s="11">
        <f>IF(C337="","",IFERROR(VLOOKUP(C337,'الأصناف'!$A$6:$D$105,4,FALSE),0)+SUMIFS($F$6:F337,$C$6:C337,C337,$E$6:E337,"وارد")-SUMIFS($F$6:F337,$C$6:C337,C337,$E$6:E337,"منصرف"))</f>
        <v/>
      </c>
      <c r="J337" s="8" t="n"/>
    </row>
    <row r="338">
      <c r="A338" s="17" t="n"/>
      <c r="B338" s="8" t="n"/>
      <c r="C338" s="8" t="n"/>
      <c r="D338" s="13">
        <f>IF(C338="","",IFERROR(VLOOKUP(C338,'الأصناف'!$A$6:$B$105,2,FALSE),"رمز غير معروف"))</f>
        <v/>
      </c>
      <c r="E338" s="8" t="n"/>
      <c r="F338" s="9" t="n"/>
      <c r="G338" s="10" t="n"/>
      <c r="H338" s="12">
        <f>IF(E338="وارد",F338*G338,0)</f>
        <v/>
      </c>
      <c r="I338" s="11">
        <f>IF(C338="","",IFERROR(VLOOKUP(C338,'الأصناف'!$A$6:$D$105,4,FALSE),0)+SUMIFS($F$6:F338,$C$6:C338,C338,$E$6:E338,"وارد")-SUMIFS($F$6:F338,$C$6:C338,C338,$E$6:E338,"منصرف"))</f>
        <v/>
      </c>
      <c r="J338" s="8" t="n"/>
    </row>
    <row r="339">
      <c r="A339" s="17" t="n"/>
      <c r="B339" s="8" t="n"/>
      <c r="C339" s="8" t="n"/>
      <c r="D339" s="13">
        <f>IF(C339="","",IFERROR(VLOOKUP(C339,'الأصناف'!$A$6:$B$105,2,FALSE),"رمز غير معروف"))</f>
        <v/>
      </c>
      <c r="E339" s="8" t="n"/>
      <c r="F339" s="9" t="n"/>
      <c r="G339" s="10" t="n"/>
      <c r="H339" s="12">
        <f>IF(E339="وارد",F339*G339,0)</f>
        <v/>
      </c>
      <c r="I339" s="11">
        <f>IF(C339="","",IFERROR(VLOOKUP(C339,'الأصناف'!$A$6:$D$105,4,FALSE),0)+SUMIFS($F$6:F339,$C$6:C339,C339,$E$6:E339,"وارد")-SUMIFS($F$6:F339,$C$6:C339,C339,$E$6:E339,"منصرف"))</f>
        <v/>
      </c>
      <c r="J339" s="8" t="n"/>
    </row>
    <row r="340">
      <c r="A340" s="17" t="n"/>
      <c r="B340" s="8" t="n"/>
      <c r="C340" s="8" t="n"/>
      <c r="D340" s="13">
        <f>IF(C340="","",IFERROR(VLOOKUP(C340,'الأصناف'!$A$6:$B$105,2,FALSE),"رمز غير معروف"))</f>
        <v/>
      </c>
      <c r="E340" s="8" t="n"/>
      <c r="F340" s="9" t="n"/>
      <c r="G340" s="10" t="n"/>
      <c r="H340" s="12">
        <f>IF(E340="وارد",F340*G340,0)</f>
        <v/>
      </c>
      <c r="I340" s="11">
        <f>IF(C340="","",IFERROR(VLOOKUP(C340,'الأصناف'!$A$6:$D$105,4,FALSE),0)+SUMIFS($F$6:F340,$C$6:C340,C340,$E$6:E340,"وارد")-SUMIFS($F$6:F340,$C$6:C340,C340,$E$6:E340,"منصرف"))</f>
        <v/>
      </c>
      <c r="J340" s="8" t="n"/>
    </row>
    <row r="341">
      <c r="A341" s="17" t="n"/>
      <c r="B341" s="8" t="n"/>
      <c r="C341" s="8" t="n"/>
      <c r="D341" s="13">
        <f>IF(C341="","",IFERROR(VLOOKUP(C341,'الأصناف'!$A$6:$B$105,2,FALSE),"رمز غير معروف"))</f>
        <v/>
      </c>
      <c r="E341" s="8" t="n"/>
      <c r="F341" s="9" t="n"/>
      <c r="G341" s="10" t="n"/>
      <c r="H341" s="12">
        <f>IF(E341="وارد",F341*G341,0)</f>
        <v/>
      </c>
      <c r="I341" s="11">
        <f>IF(C341="","",IFERROR(VLOOKUP(C341,'الأصناف'!$A$6:$D$105,4,FALSE),0)+SUMIFS($F$6:F341,$C$6:C341,C341,$E$6:E341,"وارد")-SUMIFS($F$6:F341,$C$6:C341,C341,$E$6:E341,"منصرف"))</f>
        <v/>
      </c>
      <c r="J341" s="8" t="n"/>
    </row>
    <row r="342">
      <c r="A342" s="17" t="n"/>
      <c r="B342" s="8" t="n"/>
      <c r="C342" s="8" t="n"/>
      <c r="D342" s="13">
        <f>IF(C342="","",IFERROR(VLOOKUP(C342,'الأصناف'!$A$6:$B$105,2,FALSE),"رمز غير معروف"))</f>
        <v/>
      </c>
      <c r="E342" s="8" t="n"/>
      <c r="F342" s="9" t="n"/>
      <c r="G342" s="10" t="n"/>
      <c r="H342" s="12">
        <f>IF(E342="وارد",F342*G342,0)</f>
        <v/>
      </c>
      <c r="I342" s="11">
        <f>IF(C342="","",IFERROR(VLOOKUP(C342,'الأصناف'!$A$6:$D$105,4,FALSE),0)+SUMIFS($F$6:F342,$C$6:C342,C342,$E$6:E342,"وارد")-SUMIFS($F$6:F342,$C$6:C342,C342,$E$6:E342,"منصرف"))</f>
        <v/>
      </c>
      <c r="J342" s="8" t="n"/>
    </row>
    <row r="343">
      <c r="A343" s="17" t="n"/>
      <c r="B343" s="8" t="n"/>
      <c r="C343" s="8" t="n"/>
      <c r="D343" s="13">
        <f>IF(C343="","",IFERROR(VLOOKUP(C343,'الأصناف'!$A$6:$B$105,2,FALSE),"رمز غير معروف"))</f>
        <v/>
      </c>
      <c r="E343" s="8" t="n"/>
      <c r="F343" s="9" t="n"/>
      <c r="G343" s="10" t="n"/>
      <c r="H343" s="12">
        <f>IF(E343="وارد",F343*G343,0)</f>
        <v/>
      </c>
      <c r="I343" s="11">
        <f>IF(C343="","",IFERROR(VLOOKUP(C343,'الأصناف'!$A$6:$D$105,4,FALSE),0)+SUMIFS($F$6:F343,$C$6:C343,C343,$E$6:E343,"وارد")-SUMIFS($F$6:F343,$C$6:C343,C343,$E$6:E343,"منصرف"))</f>
        <v/>
      </c>
      <c r="J343" s="8" t="n"/>
    </row>
    <row r="344">
      <c r="A344" s="17" t="n"/>
      <c r="B344" s="8" t="n"/>
      <c r="C344" s="8" t="n"/>
      <c r="D344" s="13">
        <f>IF(C344="","",IFERROR(VLOOKUP(C344,'الأصناف'!$A$6:$B$105,2,FALSE),"رمز غير معروف"))</f>
        <v/>
      </c>
      <c r="E344" s="8" t="n"/>
      <c r="F344" s="9" t="n"/>
      <c r="G344" s="10" t="n"/>
      <c r="H344" s="12">
        <f>IF(E344="وارد",F344*G344,0)</f>
        <v/>
      </c>
      <c r="I344" s="11">
        <f>IF(C344="","",IFERROR(VLOOKUP(C344,'الأصناف'!$A$6:$D$105,4,FALSE),0)+SUMIFS($F$6:F344,$C$6:C344,C344,$E$6:E344,"وارد")-SUMIFS($F$6:F344,$C$6:C344,C344,$E$6:E344,"منصرف"))</f>
        <v/>
      </c>
      <c r="J344" s="8" t="n"/>
    </row>
    <row r="345">
      <c r="A345" s="17" t="n"/>
      <c r="B345" s="8" t="n"/>
      <c r="C345" s="8" t="n"/>
      <c r="D345" s="13">
        <f>IF(C345="","",IFERROR(VLOOKUP(C345,'الأصناف'!$A$6:$B$105,2,FALSE),"رمز غير معروف"))</f>
        <v/>
      </c>
      <c r="E345" s="8" t="n"/>
      <c r="F345" s="9" t="n"/>
      <c r="G345" s="10" t="n"/>
      <c r="H345" s="12">
        <f>IF(E345="وارد",F345*G345,0)</f>
        <v/>
      </c>
      <c r="I345" s="11">
        <f>IF(C345="","",IFERROR(VLOOKUP(C345,'الأصناف'!$A$6:$D$105,4,FALSE),0)+SUMIFS($F$6:F345,$C$6:C345,C345,$E$6:E345,"وارد")-SUMIFS($F$6:F345,$C$6:C345,C345,$E$6:E345,"منصرف"))</f>
        <v/>
      </c>
      <c r="J345" s="8" t="n"/>
    </row>
    <row r="346">
      <c r="A346" s="17" t="n"/>
      <c r="B346" s="8" t="n"/>
      <c r="C346" s="8" t="n"/>
      <c r="D346" s="13">
        <f>IF(C346="","",IFERROR(VLOOKUP(C346,'الأصناف'!$A$6:$B$105,2,FALSE),"رمز غير معروف"))</f>
        <v/>
      </c>
      <c r="E346" s="8" t="n"/>
      <c r="F346" s="9" t="n"/>
      <c r="G346" s="10" t="n"/>
      <c r="H346" s="12">
        <f>IF(E346="وارد",F346*G346,0)</f>
        <v/>
      </c>
      <c r="I346" s="11">
        <f>IF(C346="","",IFERROR(VLOOKUP(C346,'الأصناف'!$A$6:$D$105,4,FALSE),0)+SUMIFS($F$6:F346,$C$6:C346,C346,$E$6:E346,"وارد")-SUMIFS($F$6:F346,$C$6:C346,C346,$E$6:E346,"منصرف"))</f>
        <v/>
      </c>
      <c r="J346" s="8" t="n"/>
    </row>
    <row r="347">
      <c r="A347" s="17" t="n"/>
      <c r="B347" s="8" t="n"/>
      <c r="C347" s="8" t="n"/>
      <c r="D347" s="13">
        <f>IF(C347="","",IFERROR(VLOOKUP(C347,'الأصناف'!$A$6:$B$105,2,FALSE),"رمز غير معروف"))</f>
        <v/>
      </c>
      <c r="E347" s="8" t="n"/>
      <c r="F347" s="9" t="n"/>
      <c r="G347" s="10" t="n"/>
      <c r="H347" s="12">
        <f>IF(E347="وارد",F347*G347,0)</f>
        <v/>
      </c>
      <c r="I347" s="11">
        <f>IF(C347="","",IFERROR(VLOOKUP(C347,'الأصناف'!$A$6:$D$105,4,FALSE),0)+SUMIFS($F$6:F347,$C$6:C347,C347,$E$6:E347,"وارد")-SUMIFS($F$6:F347,$C$6:C347,C347,$E$6:E347,"منصرف"))</f>
        <v/>
      </c>
      <c r="J347" s="8" t="n"/>
    </row>
    <row r="348">
      <c r="A348" s="17" t="n"/>
      <c r="B348" s="8" t="n"/>
      <c r="C348" s="8" t="n"/>
      <c r="D348" s="13">
        <f>IF(C348="","",IFERROR(VLOOKUP(C348,'الأصناف'!$A$6:$B$105,2,FALSE),"رمز غير معروف"))</f>
        <v/>
      </c>
      <c r="E348" s="8" t="n"/>
      <c r="F348" s="9" t="n"/>
      <c r="G348" s="10" t="n"/>
      <c r="H348" s="12">
        <f>IF(E348="وارد",F348*G348,0)</f>
        <v/>
      </c>
      <c r="I348" s="11">
        <f>IF(C348="","",IFERROR(VLOOKUP(C348,'الأصناف'!$A$6:$D$105,4,FALSE),0)+SUMIFS($F$6:F348,$C$6:C348,C348,$E$6:E348,"وارد")-SUMIFS($F$6:F348,$C$6:C348,C348,$E$6:E348,"منصرف"))</f>
        <v/>
      </c>
      <c r="J348" s="8" t="n"/>
    </row>
    <row r="349">
      <c r="A349" s="17" t="n"/>
      <c r="B349" s="8" t="n"/>
      <c r="C349" s="8" t="n"/>
      <c r="D349" s="13">
        <f>IF(C349="","",IFERROR(VLOOKUP(C349,'الأصناف'!$A$6:$B$105,2,FALSE),"رمز غير معروف"))</f>
        <v/>
      </c>
      <c r="E349" s="8" t="n"/>
      <c r="F349" s="9" t="n"/>
      <c r="G349" s="10" t="n"/>
      <c r="H349" s="12">
        <f>IF(E349="وارد",F349*G349,0)</f>
        <v/>
      </c>
      <c r="I349" s="11">
        <f>IF(C349="","",IFERROR(VLOOKUP(C349,'الأصناف'!$A$6:$D$105,4,FALSE),0)+SUMIFS($F$6:F349,$C$6:C349,C349,$E$6:E349,"وارد")-SUMIFS($F$6:F349,$C$6:C349,C349,$E$6:E349,"منصرف"))</f>
        <v/>
      </c>
      <c r="J349" s="8" t="n"/>
    </row>
    <row r="350">
      <c r="A350" s="17" t="n"/>
      <c r="B350" s="8" t="n"/>
      <c r="C350" s="8" t="n"/>
      <c r="D350" s="13">
        <f>IF(C350="","",IFERROR(VLOOKUP(C350,'الأصناف'!$A$6:$B$105,2,FALSE),"رمز غير معروف"))</f>
        <v/>
      </c>
      <c r="E350" s="8" t="n"/>
      <c r="F350" s="9" t="n"/>
      <c r="G350" s="10" t="n"/>
      <c r="H350" s="12">
        <f>IF(E350="وارد",F350*G350,0)</f>
        <v/>
      </c>
      <c r="I350" s="11">
        <f>IF(C350="","",IFERROR(VLOOKUP(C350,'الأصناف'!$A$6:$D$105,4,FALSE),0)+SUMIFS($F$6:F350,$C$6:C350,C350,$E$6:E350,"وارد")-SUMIFS($F$6:F350,$C$6:C350,C350,$E$6:E350,"منصرف"))</f>
        <v/>
      </c>
      <c r="J350" s="8" t="n"/>
    </row>
    <row r="351">
      <c r="A351" s="17" t="n"/>
      <c r="B351" s="8" t="n"/>
      <c r="C351" s="8" t="n"/>
      <c r="D351" s="13">
        <f>IF(C351="","",IFERROR(VLOOKUP(C351,'الأصناف'!$A$6:$B$105,2,FALSE),"رمز غير معروف"))</f>
        <v/>
      </c>
      <c r="E351" s="8" t="n"/>
      <c r="F351" s="9" t="n"/>
      <c r="G351" s="10" t="n"/>
      <c r="H351" s="12">
        <f>IF(E351="وارد",F351*G351,0)</f>
        <v/>
      </c>
      <c r="I351" s="11">
        <f>IF(C351="","",IFERROR(VLOOKUP(C351,'الأصناف'!$A$6:$D$105,4,FALSE),0)+SUMIFS($F$6:F351,$C$6:C351,C351,$E$6:E351,"وارد")-SUMIFS($F$6:F351,$C$6:C351,C351,$E$6:E351,"منصرف"))</f>
        <v/>
      </c>
      <c r="J351" s="8" t="n"/>
    </row>
    <row r="352">
      <c r="A352" s="17" t="n"/>
      <c r="B352" s="8" t="n"/>
      <c r="C352" s="8" t="n"/>
      <c r="D352" s="13">
        <f>IF(C352="","",IFERROR(VLOOKUP(C352,'الأصناف'!$A$6:$B$105,2,FALSE),"رمز غير معروف"))</f>
        <v/>
      </c>
      <c r="E352" s="8" t="n"/>
      <c r="F352" s="9" t="n"/>
      <c r="G352" s="10" t="n"/>
      <c r="H352" s="12">
        <f>IF(E352="وارد",F352*G352,0)</f>
        <v/>
      </c>
      <c r="I352" s="11">
        <f>IF(C352="","",IFERROR(VLOOKUP(C352,'الأصناف'!$A$6:$D$105,4,FALSE),0)+SUMIFS($F$6:F352,$C$6:C352,C352,$E$6:E352,"وارد")-SUMIFS($F$6:F352,$C$6:C352,C352,$E$6:E352,"منصرف"))</f>
        <v/>
      </c>
      <c r="J352" s="8" t="n"/>
    </row>
    <row r="353">
      <c r="A353" s="17" t="n"/>
      <c r="B353" s="8" t="n"/>
      <c r="C353" s="8" t="n"/>
      <c r="D353" s="13">
        <f>IF(C353="","",IFERROR(VLOOKUP(C353,'الأصناف'!$A$6:$B$105,2,FALSE),"رمز غير معروف"))</f>
        <v/>
      </c>
      <c r="E353" s="8" t="n"/>
      <c r="F353" s="9" t="n"/>
      <c r="G353" s="10" t="n"/>
      <c r="H353" s="12">
        <f>IF(E353="وارد",F353*G353,0)</f>
        <v/>
      </c>
      <c r="I353" s="11">
        <f>IF(C353="","",IFERROR(VLOOKUP(C353,'الأصناف'!$A$6:$D$105,4,FALSE),0)+SUMIFS($F$6:F353,$C$6:C353,C353,$E$6:E353,"وارد")-SUMIFS($F$6:F353,$C$6:C353,C353,$E$6:E353,"منصرف"))</f>
        <v/>
      </c>
      <c r="J353" s="8" t="n"/>
    </row>
    <row r="354">
      <c r="A354" s="17" t="n"/>
      <c r="B354" s="8" t="n"/>
      <c r="C354" s="8" t="n"/>
      <c r="D354" s="13">
        <f>IF(C354="","",IFERROR(VLOOKUP(C354,'الأصناف'!$A$6:$B$105,2,FALSE),"رمز غير معروف"))</f>
        <v/>
      </c>
      <c r="E354" s="8" t="n"/>
      <c r="F354" s="9" t="n"/>
      <c r="G354" s="10" t="n"/>
      <c r="H354" s="12">
        <f>IF(E354="وارد",F354*G354,0)</f>
        <v/>
      </c>
      <c r="I354" s="11">
        <f>IF(C354="","",IFERROR(VLOOKUP(C354,'الأصناف'!$A$6:$D$105,4,FALSE),0)+SUMIFS($F$6:F354,$C$6:C354,C354,$E$6:E354,"وارد")-SUMIFS($F$6:F354,$C$6:C354,C354,$E$6:E354,"منصرف"))</f>
        <v/>
      </c>
      <c r="J354" s="8" t="n"/>
    </row>
    <row r="355">
      <c r="A355" s="17" t="n"/>
      <c r="B355" s="8" t="n"/>
      <c r="C355" s="8" t="n"/>
      <c r="D355" s="13">
        <f>IF(C355="","",IFERROR(VLOOKUP(C355,'الأصناف'!$A$6:$B$105,2,FALSE),"رمز غير معروف"))</f>
        <v/>
      </c>
      <c r="E355" s="8" t="n"/>
      <c r="F355" s="9" t="n"/>
      <c r="G355" s="10" t="n"/>
      <c r="H355" s="12">
        <f>IF(E355="وارد",F355*G355,0)</f>
        <v/>
      </c>
      <c r="I355" s="11">
        <f>IF(C355="","",IFERROR(VLOOKUP(C355,'الأصناف'!$A$6:$D$105,4,FALSE),0)+SUMIFS($F$6:F355,$C$6:C355,C355,$E$6:E355,"وارد")-SUMIFS($F$6:F355,$C$6:C355,C355,$E$6:E355,"منصرف"))</f>
        <v/>
      </c>
      <c r="J355" s="8" t="n"/>
    </row>
    <row r="356">
      <c r="A356" s="17" t="n"/>
      <c r="B356" s="8" t="n"/>
      <c r="C356" s="8" t="n"/>
      <c r="D356" s="13">
        <f>IF(C356="","",IFERROR(VLOOKUP(C356,'الأصناف'!$A$6:$B$105,2,FALSE),"رمز غير معروف"))</f>
        <v/>
      </c>
      <c r="E356" s="8" t="n"/>
      <c r="F356" s="9" t="n"/>
      <c r="G356" s="10" t="n"/>
      <c r="H356" s="12">
        <f>IF(E356="وارد",F356*G356,0)</f>
        <v/>
      </c>
      <c r="I356" s="11">
        <f>IF(C356="","",IFERROR(VLOOKUP(C356,'الأصناف'!$A$6:$D$105,4,FALSE),0)+SUMIFS($F$6:F356,$C$6:C356,C356,$E$6:E356,"وارد")-SUMIFS($F$6:F356,$C$6:C356,C356,$E$6:E356,"منصرف"))</f>
        <v/>
      </c>
      <c r="J356" s="8" t="n"/>
    </row>
    <row r="357">
      <c r="A357" s="17" t="n"/>
      <c r="B357" s="8" t="n"/>
      <c r="C357" s="8" t="n"/>
      <c r="D357" s="13">
        <f>IF(C357="","",IFERROR(VLOOKUP(C357,'الأصناف'!$A$6:$B$105,2,FALSE),"رمز غير معروف"))</f>
        <v/>
      </c>
      <c r="E357" s="8" t="n"/>
      <c r="F357" s="9" t="n"/>
      <c r="G357" s="10" t="n"/>
      <c r="H357" s="12">
        <f>IF(E357="وارد",F357*G357,0)</f>
        <v/>
      </c>
      <c r="I357" s="11">
        <f>IF(C357="","",IFERROR(VLOOKUP(C357,'الأصناف'!$A$6:$D$105,4,FALSE),0)+SUMIFS($F$6:F357,$C$6:C357,C357,$E$6:E357,"وارد")-SUMIFS($F$6:F357,$C$6:C357,C357,$E$6:E357,"منصرف"))</f>
        <v/>
      </c>
      <c r="J357" s="8" t="n"/>
    </row>
    <row r="358">
      <c r="A358" s="17" t="n"/>
      <c r="B358" s="8" t="n"/>
      <c r="C358" s="8" t="n"/>
      <c r="D358" s="13">
        <f>IF(C358="","",IFERROR(VLOOKUP(C358,'الأصناف'!$A$6:$B$105,2,FALSE),"رمز غير معروف"))</f>
        <v/>
      </c>
      <c r="E358" s="8" t="n"/>
      <c r="F358" s="9" t="n"/>
      <c r="G358" s="10" t="n"/>
      <c r="H358" s="12">
        <f>IF(E358="وارد",F358*G358,0)</f>
        <v/>
      </c>
      <c r="I358" s="11">
        <f>IF(C358="","",IFERROR(VLOOKUP(C358,'الأصناف'!$A$6:$D$105,4,FALSE),0)+SUMIFS($F$6:F358,$C$6:C358,C358,$E$6:E358,"وارد")-SUMIFS($F$6:F358,$C$6:C358,C358,$E$6:E358,"منصرف"))</f>
        <v/>
      </c>
      <c r="J358" s="8" t="n"/>
    </row>
    <row r="359">
      <c r="A359" s="17" t="n"/>
      <c r="B359" s="8" t="n"/>
      <c r="C359" s="8" t="n"/>
      <c r="D359" s="13">
        <f>IF(C359="","",IFERROR(VLOOKUP(C359,'الأصناف'!$A$6:$B$105,2,FALSE),"رمز غير معروف"))</f>
        <v/>
      </c>
      <c r="E359" s="8" t="n"/>
      <c r="F359" s="9" t="n"/>
      <c r="G359" s="10" t="n"/>
      <c r="H359" s="12">
        <f>IF(E359="وارد",F359*G359,0)</f>
        <v/>
      </c>
      <c r="I359" s="11">
        <f>IF(C359="","",IFERROR(VLOOKUP(C359,'الأصناف'!$A$6:$D$105,4,FALSE),0)+SUMIFS($F$6:F359,$C$6:C359,C359,$E$6:E359,"وارد")-SUMIFS($F$6:F359,$C$6:C359,C359,$E$6:E359,"منصرف"))</f>
        <v/>
      </c>
      <c r="J359" s="8" t="n"/>
    </row>
    <row r="360">
      <c r="A360" s="17" t="n"/>
      <c r="B360" s="8" t="n"/>
      <c r="C360" s="8" t="n"/>
      <c r="D360" s="13">
        <f>IF(C360="","",IFERROR(VLOOKUP(C360,'الأصناف'!$A$6:$B$105,2,FALSE),"رمز غير معروف"))</f>
        <v/>
      </c>
      <c r="E360" s="8" t="n"/>
      <c r="F360" s="9" t="n"/>
      <c r="G360" s="10" t="n"/>
      <c r="H360" s="12">
        <f>IF(E360="وارد",F360*G360,0)</f>
        <v/>
      </c>
      <c r="I360" s="11">
        <f>IF(C360="","",IFERROR(VLOOKUP(C360,'الأصناف'!$A$6:$D$105,4,FALSE),0)+SUMIFS($F$6:F360,$C$6:C360,C360,$E$6:E360,"وارد")-SUMIFS($F$6:F360,$C$6:C360,C360,$E$6:E360,"منصرف"))</f>
        <v/>
      </c>
      <c r="J360" s="8" t="n"/>
    </row>
    <row r="361">
      <c r="A361" s="17" t="n"/>
      <c r="B361" s="8" t="n"/>
      <c r="C361" s="8" t="n"/>
      <c r="D361" s="13">
        <f>IF(C361="","",IFERROR(VLOOKUP(C361,'الأصناف'!$A$6:$B$105,2,FALSE),"رمز غير معروف"))</f>
        <v/>
      </c>
      <c r="E361" s="8" t="n"/>
      <c r="F361" s="9" t="n"/>
      <c r="G361" s="10" t="n"/>
      <c r="H361" s="12">
        <f>IF(E361="وارد",F361*G361,0)</f>
        <v/>
      </c>
      <c r="I361" s="11">
        <f>IF(C361="","",IFERROR(VLOOKUP(C361,'الأصناف'!$A$6:$D$105,4,FALSE),0)+SUMIFS($F$6:F361,$C$6:C361,C361,$E$6:E361,"وارد")-SUMIFS($F$6:F361,$C$6:C361,C361,$E$6:E361,"منصرف"))</f>
        <v/>
      </c>
      <c r="J361" s="8" t="n"/>
    </row>
    <row r="362">
      <c r="A362" s="17" t="n"/>
      <c r="B362" s="8" t="n"/>
      <c r="C362" s="8" t="n"/>
      <c r="D362" s="13">
        <f>IF(C362="","",IFERROR(VLOOKUP(C362,'الأصناف'!$A$6:$B$105,2,FALSE),"رمز غير معروف"))</f>
        <v/>
      </c>
      <c r="E362" s="8" t="n"/>
      <c r="F362" s="9" t="n"/>
      <c r="G362" s="10" t="n"/>
      <c r="H362" s="12">
        <f>IF(E362="وارد",F362*G362,0)</f>
        <v/>
      </c>
      <c r="I362" s="11">
        <f>IF(C362="","",IFERROR(VLOOKUP(C362,'الأصناف'!$A$6:$D$105,4,FALSE),0)+SUMIFS($F$6:F362,$C$6:C362,C362,$E$6:E362,"وارد")-SUMIFS($F$6:F362,$C$6:C362,C362,$E$6:E362,"منصرف"))</f>
        <v/>
      </c>
      <c r="J362" s="8" t="n"/>
    </row>
    <row r="363">
      <c r="A363" s="17" t="n"/>
      <c r="B363" s="8" t="n"/>
      <c r="C363" s="8" t="n"/>
      <c r="D363" s="13">
        <f>IF(C363="","",IFERROR(VLOOKUP(C363,'الأصناف'!$A$6:$B$105,2,FALSE),"رمز غير معروف"))</f>
        <v/>
      </c>
      <c r="E363" s="8" t="n"/>
      <c r="F363" s="9" t="n"/>
      <c r="G363" s="10" t="n"/>
      <c r="H363" s="12">
        <f>IF(E363="وارد",F363*G363,0)</f>
        <v/>
      </c>
      <c r="I363" s="11">
        <f>IF(C363="","",IFERROR(VLOOKUP(C363,'الأصناف'!$A$6:$D$105,4,FALSE),0)+SUMIFS($F$6:F363,$C$6:C363,C363,$E$6:E363,"وارد")-SUMIFS($F$6:F363,$C$6:C363,C363,$E$6:E363,"منصرف"))</f>
        <v/>
      </c>
      <c r="J363" s="8" t="n"/>
    </row>
    <row r="364">
      <c r="A364" s="17" t="n"/>
      <c r="B364" s="8" t="n"/>
      <c r="C364" s="8" t="n"/>
      <c r="D364" s="13">
        <f>IF(C364="","",IFERROR(VLOOKUP(C364,'الأصناف'!$A$6:$B$105,2,FALSE),"رمز غير معروف"))</f>
        <v/>
      </c>
      <c r="E364" s="8" t="n"/>
      <c r="F364" s="9" t="n"/>
      <c r="G364" s="10" t="n"/>
      <c r="H364" s="12">
        <f>IF(E364="وارد",F364*G364,0)</f>
        <v/>
      </c>
      <c r="I364" s="11">
        <f>IF(C364="","",IFERROR(VLOOKUP(C364,'الأصناف'!$A$6:$D$105,4,FALSE),0)+SUMIFS($F$6:F364,$C$6:C364,C364,$E$6:E364,"وارد")-SUMIFS($F$6:F364,$C$6:C364,C364,$E$6:E364,"منصرف"))</f>
        <v/>
      </c>
      <c r="J364" s="8" t="n"/>
    </row>
    <row r="365">
      <c r="A365" s="17" t="n"/>
      <c r="B365" s="8" t="n"/>
      <c r="C365" s="8" t="n"/>
      <c r="D365" s="13">
        <f>IF(C365="","",IFERROR(VLOOKUP(C365,'الأصناف'!$A$6:$B$105,2,FALSE),"رمز غير معروف"))</f>
        <v/>
      </c>
      <c r="E365" s="8" t="n"/>
      <c r="F365" s="9" t="n"/>
      <c r="G365" s="10" t="n"/>
      <c r="H365" s="12">
        <f>IF(E365="وارد",F365*G365,0)</f>
        <v/>
      </c>
      <c r="I365" s="11">
        <f>IF(C365="","",IFERROR(VLOOKUP(C365,'الأصناف'!$A$6:$D$105,4,FALSE),0)+SUMIFS($F$6:F365,$C$6:C365,C365,$E$6:E365,"وارد")-SUMIFS($F$6:F365,$C$6:C365,C365,$E$6:E365,"منصرف"))</f>
        <v/>
      </c>
      <c r="J365" s="8" t="n"/>
    </row>
    <row r="366">
      <c r="A366" s="17" t="n"/>
      <c r="B366" s="8" t="n"/>
      <c r="C366" s="8" t="n"/>
      <c r="D366" s="13">
        <f>IF(C366="","",IFERROR(VLOOKUP(C366,'الأصناف'!$A$6:$B$105,2,FALSE),"رمز غير معروف"))</f>
        <v/>
      </c>
      <c r="E366" s="8" t="n"/>
      <c r="F366" s="9" t="n"/>
      <c r="G366" s="10" t="n"/>
      <c r="H366" s="12">
        <f>IF(E366="وارد",F366*G366,0)</f>
        <v/>
      </c>
      <c r="I366" s="11">
        <f>IF(C366="","",IFERROR(VLOOKUP(C366,'الأصناف'!$A$6:$D$105,4,FALSE),0)+SUMIFS($F$6:F366,$C$6:C366,C366,$E$6:E366,"وارد")-SUMIFS($F$6:F366,$C$6:C366,C366,$E$6:E366,"منصرف"))</f>
        <v/>
      </c>
      <c r="J366" s="8" t="n"/>
    </row>
    <row r="367">
      <c r="A367" s="17" t="n"/>
      <c r="B367" s="8" t="n"/>
      <c r="C367" s="8" t="n"/>
      <c r="D367" s="13">
        <f>IF(C367="","",IFERROR(VLOOKUP(C367,'الأصناف'!$A$6:$B$105,2,FALSE),"رمز غير معروف"))</f>
        <v/>
      </c>
      <c r="E367" s="8" t="n"/>
      <c r="F367" s="9" t="n"/>
      <c r="G367" s="10" t="n"/>
      <c r="H367" s="12">
        <f>IF(E367="وارد",F367*G367,0)</f>
        <v/>
      </c>
      <c r="I367" s="11">
        <f>IF(C367="","",IFERROR(VLOOKUP(C367,'الأصناف'!$A$6:$D$105,4,FALSE),0)+SUMIFS($F$6:F367,$C$6:C367,C367,$E$6:E367,"وارد")-SUMIFS($F$6:F367,$C$6:C367,C367,$E$6:E367,"منصرف"))</f>
        <v/>
      </c>
      <c r="J367" s="8" t="n"/>
    </row>
    <row r="368">
      <c r="A368" s="17" t="n"/>
      <c r="B368" s="8" t="n"/>
      <c r="C368" s="8" t="n"/>
      <c r="D368" s="13">
        <f>IF(C368="","",IFERROR(VLOOKUP(C368,'الأصناف'!$A$6:$B$105,2,FALSE),"رمز غير معروف"))</f>
        <v/>
      </c>
      <c r="E368" s="8" t="n"/>
      <c r="F368" s="9" t="n"/>
      <c r="G368" s="10" t="n"/>
      <c r="H368" s="12">
        <f>IF(E368="وارد",F368*G368,0)</f>
        <v/>
      </c>
      <c r="I368" s="11">
        <f>IF(C368="","",IFERROR(VLOOKUP(C368,'الأصناف'!$A$6:$D$105,4,FALSE),0)+SUMIFS($F$6:F368,$C$6:C368,C368,$E$6:E368,"وارد")-SUMIFS($F$6:F368,$C$6:C368,C368,$E$6:E368,"منصرف"))</f>
        <v/>
      </c>
      <c r="J368" s="8" t="n"/>
    </row>
    <row r="369">
      <c r="A369" s="17" t="n"/>
      <c r="B369" s="8" t="n"/>
      <c r="C369" s="8" t="n"/>
      <c r="D369" s="13">
        <f>IF(C369="","",IFERROR(VLOOKUP(C369,'الأصناف'!$A$6:$B$105,2,FALSE),"رمز غير معروف"))</f>
        <v/>
      </c>
      <c r="E369" s="8" t="n"/>
      <c r="F369" s="9" t="n"/>
      <c r="G369" s="10" t="n"/>
      <c r="H369" s="12">
        <f>IF(E369="وارد",F369*G369,0)</f>
        <v/>
      </c>
      <c r="I369" s="11">
        <f>IF(C369="","",IFERROR(VLOOKUP(C369,'الأصناف'!$A$6:$D$105,4,FALSE),0)+SUMIFS($F$6:F369,$C$6:C369,C369,$E$6:E369,"وارد")-SUMIFS($F$6:F369,$C$6:C369,C369,$E$6:E369,"منصرف"))</f>
        <v/>
      </c>
      <c r="J369" s="8" t="n"/>
    </row>
    <row r="370">
      <c r="A370" s="17" t="n"/>
      <c r="B370" s="8" t="n"/>
      <c r="C370" s="8" t="n"/>
      <c r="D370" s="13">
        <f>IF(C370="","",IFERROR(VLOOKUP(C370,'الأصناف'!$A$6:$B$105,2,FALSE),"رمز غير معروف"))</f>
        <v/>
      </c>
      <c r="E370" s="8" t="n"/>
      <c r="F370" s="9" t="n"/>
      <c r="G370" s="10" t="n"/>
      <c r="H370" s="12">
        <f>IF(E370="وارد",F370*G370,0)</f>
        <v/>
      </c>
      <c r="I370" s="11">
        <f>IF(C370="","",IFERROR(VLOOKUP(C370,'الأصناف'!$A$6:$D$105,4,FALSE),0)+SUMIFS($F$6:F370,$C$6:C370,C370,$E$6:E370,"وارد")-SUMIFS($F$6:F370,$C$6:C370,C370,$E$6:E370,"منصرف"))</f>
        <v/>
      </c>
      <c r="J370" s="8" t="n"/>
    </row>
    <row r="371">
      <c r="A371" s="17" t="n"/>
      <c r="B371" s="8" t="n"/>
      <c r="C371" s="8" t="n"/>
      <c r="D371" s="13">
        <f>IF(C371="","",IFERROR(VLOOKUP(C371,'الأصناف'!$A$6:$B$105,2,FALSE),"رمز غير معروف"))</f>
        <v/>
      </c>
      <c r="E371" s="8" t="n"/>
      <c r="F371" s="9" t="n"/>
      <c r="G371" s="10" t="n"/>
      <c r="H371" s="12">
        <f>IF(E371="وارد",F371*G371,0)</f>
        <v/>
      </c>
      <c r="I371" s="11">
        <f>IF(C371="","",IFERROR(VLOOKUP(C371,'الأصناف'!$A$6:$D$105,4,FALSE),0)+SUMIFS($F$6:F371,$C$6:C371,C371,$E$6:E371,"وارد")-SUMIFS($F$6:F371,$C$6:C371,C371,$E$6:E371,"منصرف"))</f>
        <v/>
      </c>
      <c r="J371" s="8" t="n"/>
    </row>
    <row r="372">
      <c r="A372" s="17" t="n"/>
      <c r="B372" s="8" t="n"/>
      <c r="C372" s="8" t="n"/>
      <c r="D372" s="13">
        <f>IF(C372="","",IFERROR(VLOOKUP(C372,'الأصناف'!$A$6:$B$105,2,FALSE),"رمز غير معروف"))</f>
        <v/>
      </c>
      <c r="E372" s="8" t="n"/>
      <c r="F372" s="9" t="n"/>
      <c r="G372" s="10" t="n"/>
      <c r="H372" s="12">
        <f>IF(E372="وارد",F372*G372,0)</f>
        <v/>
      </c>
      <c r="I372" s="11">
        <f>IF(C372="","",IFERROR(VLOOKUP(C372,'الأصناف'!$A$6:$D$105,4,FALSE),0)+SUMIFS($F$6:F372,$C$6:C372,C372,$E$6:E372,"وارد")-SUMIFS($F$6:F372,$C$6:C372,C372,$E$6:E372,"منصرف"))</f>
        <v/>
      </c>
      <c r="J372" s="8" t="n"/>
    </row>
    <row r="373">
      <c r="A373" s="17" t="n"/>
      <c r="B373" s="8" t="n"/>
      <c r="C373" s="8" t="n"/>
      <c r="D373" s="13">
        <f>IF(C373="","",IFERROR(VLOOKUP(C373,'الأصناف'!$A$6:$B$105,2,FALSE),"رمز غير معروف"))</f>
        <v/>
      </c>
      <c r="E373" s="8" t="n"/>
      <c r="F373" s="9" t="n"/>
      <c r="G373" s="10" t="n"/>
      <c r="H373" s="12">
        <f>IF(E373="وارد",F373*G373,0)</f>
        <v/>
      </c>
      <c r="I373" s="11">
        <f>IF(C373="","",IFERROR(VLOOKUP(C373,'الأصناف'!$A$6:$D$105,4,FALSE),0)+SUMIFS($F$6:F373,$C$6:C373,C373,$E$6:E373,"وارد")-SUMIFS($F$6:F373,$C$6:C373,C373,$E$6:E373,"منصرف"))</f>
        <v/>
      </c>
      <c r="J373" s="8" t="n"/>
    </row>
    <row r="374">
      <c r="A374" s="17" t="n"/>
      <c r="B374" s="8" t="n"/>
      <c r="C374" s="8" t="n"/>
      <c r="D374" s="13">
        <f>IF(C374="","",IFERROR(VLOOKUP(C374,'الأصناف'!$A$6:$B$105,2,FALSE),"رمز غير معروف"))</f>
        <v/>
      </c>
      <c r="E374" s="8" t="n"/>
      <c r="F374" s="9" t="n"/>
      <c r="G374" s="10" t="n"/>
      <c r="H374" s="12">
        <f>IF(E374="وارد",F374*G374,0)</f>
        <v/>
      </c>
      <c r="I374" s="11">
        <f>IF(C374="","",IFERROR(VLOOKUP(C374,'الأصناف'!$A$6:$D$105,4,FALSE),0)+SUMIFS($F$6:F374,$C$6:C374,C374,$E$6:E374,"وارد")-SUMIFS($F$6:F374,$C$6:C374,C374,$E$6:E374,"منصرف"))</f>
        <v/>
      </c>
      <c r="J374" s="8" t="n"/>
    </row>
    <row r="375">
      <c r="A375" s="17" t="n"/>
      <c r="B375" s="8" t="n"/>
      <c r="C375" s="8" t="n"/>
      <c r="D375" s="13">
        <f>IF(C375="","",IFERROR(VLOOKUP(C375,'الأصناف'!$A$6:$B$105,2,FALSE),"رمز غير معروف"))</f>
        <v/>
      </c>
      <c r="E375" s="8" t="n"/>
      <c r="F375" s="9" t="n"/>
      <c r="G375" s="10" t="n"/>
      <c r="H375" s="12">
        <f>IF(E375="وارد",F375*G375,0)</f>
        <v/>
      </c>
      <c r="I375" s="11">
        <f>IF(C375="","",IFERROR(VLOOKUP(C375,'الأصناف'!$A$6:$D$105,4,FALSE),0)+SUMIFS($F$6:F375,$C$6:C375,C375,$E$6:E375,"وارد")-SUMIFS($F$6:F375,$C$6:C375,C375,$E$6:E375,"منصرف"))</f>
        <v/>
      </c>
      <c r="J375" s="8" t="n"/>
    </row>
    <row r="376">
      <c r="A376" s="17" t="n"/>
      <c r="B376" s="8" t="n"/>
      <c r="C376" s="8" t="n"/>
      <c r="D376" s="13">
        <f>IF(C376="","",IFERROR(VLOOKUP(C376,'الأصناف'!$A$6:$B$105,2,FALSE),"رمز غير معروف"))</f>
        <v/>
      </c>
      <c r="E376" s="8" t="n"/>
      <c r="F376" s="9" t="n"/>
      <c r="G376" s="10" t="n"/>
      <c r="H376" s="12">
        <f>IF(E376="وارد",F376*G376,0)</f>
        <v/>
      </c>
      <c r="I376" s="11">
        <f>IF(C376="","",IFERROR(VLOOKUP(C376,'الأصناف'!$A$6:$D$105,4,FALSE),0)+SUMIFS($F$6:F376,$C$6:C376,C376,$E$6:E376,"وارد")-SUMIFS($F$6:F376,$C$6:C376,C376,$E$6:E376,"منصرف"))</f>
        <v/>
      </c>
      <c r="J376" s="8" t="n"/>
    </row>
    <row r="377">
      <c r="A377" s="17" t="n"/>
      <c r="B377" s="8" t="n"/>
      <c r="C377" s="8" t="n"/>
      <c r="D377" s="13">
        <f>IF(C377="","",IFERROR(VLOOKUP(C377,'الأصناف'!$A$6:$B$105,2,FALSE),"رمز غير معروف"))</f>
        <v/>
      </c>
      <c r="E377" s="8" t="n"/>
      <c r="F377" s="9" t="n"/>
      <c r="G377" s="10" t="n"/>
      <c r="H377" s="12">
        <f>IF(E377="وارد",F377*G377,0)</f>
        <v/>
      </c>
      <c r="I377" s="11">
        <f>IF(C377="","",IFERROR(VLOOKUP(C377,'الأصناف'!$A$6:$D$105,4,FALSE),0)+SUMIFS($F$6:F377,$C$6:C377,C377,$E$6:E377,"وارد")-SUMIFS($F$6:F377,$C$6:C377,C377,$E$6:E377,"منصرف"))</f>
        <v/>
      </c>
      <c r="J377" s="8" t="n"/>
    </row>
    <row r="378">
      <c r="A378" s="17" t="n"/>
      <c r="B378" s="8" t="n"/>
      <c r="C378" s="8" t="n"/>
      <c r="D378" s="13">
        <f>IF(C378="","",IFERROR(VLOOKUP(C378,'الأصناف'!$A$6:$B$105,2,FALSE),"رمز غير معروف"))</f>
        <v/>
      </c>
      <c r="E378" s="8" t="n"/>
      <c r="F378" s="9" t="n"/>
      <c r="G378" s="10" t="n"/>
      <c r="H378" s="12">
        <f>IF(E378="وارد",F378*G378,0)</f>
        <v/>
      </c>
      <c r="I378" s="11">
        <f>IF(C378="","",IFERROR(VLOOKUP(C378,'الأصناف'!$A$6:$D$105,4,FALSE),0)+SUMIFS($F$6:F378,$C$6:C378,C378,$E$6:E378,"وارد")-SUMIFS($F$6:F378,$C$6:C378,C378,$E$6:E378,"منصرف"))</f>
        <v/>
      </c>
      <c r="J378" s="8" t="n"/>
    </row>
    <row r="379">
      <c r="A379" s="17" t="n"/>
      <c r="B379" s="8" t="n"/>
      <c r="C379" s="8" t="n"/>
      <c r="D379" s="13">
        <f>IF(C379="","",IFERROR(VLOOKUP(C379,'الأصناف'!$A$6:$B$105,2,FALSE),"رمز غير معروف"))</f>
        <v/>
      </c>
      <c r="E379" s="8" t="n"/>
      <c r="F379" s="9" t="n"/>
      <c r="G379" s="10" t="n"/>
      <c r="H379" s="12">
        <f>IF(E379="وارد",F379*G379,0)</f>
        <v/>
      </c>
      <c r="I379" s="11">
        <f>IF(C379="","",IFERROR(VLOOKUP(C379,'الأصناف'!$A$6:$D$105,4,FALSE),0)+SUMIFS($F$6:F379,$C$6:C379,C379,$E$6:E379,"وارد")-SUMIFS($F$6:F379,$C$6:C379,C379,$E$6:E379,"منصرف"))</f>
        <v/>
      </c>
      <c r="J379" s="8" t="n"/>
    </row>
    <row r="380">
      <c r="A380" s="17" t="n"/>
      <c r="B380" s="8" t="n"/>
      <c r="C380" s="8" t="n"/>
      <c r="D380" s="13">
        <f>IF(C380="","",IFERROR(VLOOKUP(C380,'الأصناف'!$A$6:$B$105,2,FALSE),"رمز غير معروف"))</f>
        <v/>
      </c>
      <c r="E380" s="8" t="n"/>
      <c r="F380" s="9" t="n"/>
      <c r="G380" s="10" t="n"/>
      <c r="H380" s="12">
        <f>IF(E380="وارد",F380*G380,0)</f>
        <v/>
      </c>
      <c r="I380" s="11">
        <f>IF(C380="","",IFERROR(VLOOKUP(C380,'الأصناف'!$A$6:$D$105,4,FALSE),0)+SUMIFS($F$6:F380,$C$6:C380,C380,$E$6:E380,"وارد")-SUMIFS($F$6:F380,$C$6:C380,C380,$E$6:E380,"منصرف"))</f>
        <v/>
      </c>
      <c r="J380" s="8" t="n"/>
    </row>
    <row r="381">
      <c r="A381" s="17" t="n"/>
      <c r="B381" s="8" t="n"/>
      <c r="C381" s="8" t="n"/>
      <c r="D381" s="13">
        <f>IF(C381="","",IFERROR(VLOOKUP(C381,'الأصناف'!$A$6:$B$105,2,FALSE),"رمز غير معروف"))</f>
        <v/>
      </c>
      <c r="E381" s="8" t="n"/>
      <c r="F381" s="9" t="n"/>
      <c r="G381" s="10" t="n"/>
      <c r="H381" s="12">
        <f>IF(E381="وارد",F381*G381,0)</f>
        <v/>
      </c>
      <c r="I381" s="11">
        <f>IF(C381="","",IFERROR(VLOOKUP(C381,'الأصناف'!$A$6:$D$105,4,FALSE),0)+SUMIFS($F$6:F381,$C$6:C381,C381,$E$6:E381,"وارد")-SUMIFS($F$6:F381,$C$6:C381,C381,$E$6:E381,"منصرف"))</f>
        <v/>
      </c>
      <c r="J381" s="8" t="n"/>
    </row>
    <row r="382">
      <c r="A382" s="17" t="n"/>
      <c r="B382" s="8" t="n"/>
      <c r="C382" s="8" t="n"/>
      <c r="D382" s="13">
        <f>IF(C382="","",IFERROR(VLOOKUP(C382,'الأصناف'!$A$6:$B$105,2,FALSE),"رمز غير معروف"))</f>
        <v/>
      </c>
      <c r="E382" s="8" t="n"/>
      <c r="F382" s="9" t="n"/>
      <c r="G382" s="10" t="n"/>
      <c r="H382" s="12">
        <f>IF(E382="وارد",F382*G382,0)</f>
        <v/>
      </c>
      <c r="I382" s="11">
        <f>IF(C382="","",IFERROR(VLOOKUP(C382,'الأصناف'!$A$6:$D$105,4,FALSE),0)+SUMIFS($F$6:F382,$C$6:C382,C382,$E$6:E382,"وارد")-SUMIFS($F$6:F382,$C$6:C382,C382,$E$6:E382,"منصرف"))</f>
        <v/>
      </c>
      <c r="J382" s="8" t="n"/>
    </row>
    <row r="383">
      <c r="A383" s="17" t="n"/>
      <c r="B383" s="8" t="n"/>
      <c r="C383" s="8" t="n"/>
      <c r="D383" s="13">
        <f>IF(C383="","",IFERROR(VLOOKUP(C383,'الأصناف'!$A$6:$B$105,2,FALSE),"رمز غير معروف"))</f>
        <v/>
      </c>
      <c r="E383" s="8" t="n"/>
      <c r="F383" s="9" t="n"/>
      <c r="G383" s="10" t="n"/>
      <c r="H383" s="12">
        <f>IF(E383="وارد",F383*G383,0)</f>
        <v/>
      </c>
      <c r="I383" s="11">
        <f>IF(C383="","",IFERROR(VLOOKUP(C383,'الأصناف'!$A$6:$D$105,4,FALSE),0)+SUMIFS($F$6:F383,$C$6:C383,C383,$E$6:E383,"وارد")-SUMIFS($F$6:F383,$C$6:C383,C383,$E$6:E383,"منصرف"))</f>
        <v/>
      </c>
      <c r="J383" s="8" t="n"/>
    </row>
    <row r="384">
      <c r="A384" s="17" t="n"/>
      <c r="B384" s="8" t="n"/>
      <c r="C384" s="8" t="n"/>
      <c r="D384" s="13">
        <f>IF(C384="","",IFERROR(VLOOKUP(C384,'الأصناف'!$A$6:$B$105,2,FALSE),"رمز غير معروف"))</f>
        <v/>
      </c>
      <c r="E384" s="8" t="n"/>
      <c r="F384" s="9" t="n"/>
      <c r="G384" s="10" t="n"/>
      <c r="H384" s="12">
        <f>IF(E384="وارد",F384*G384,0)</f>
        <v/>
      </c>
      <c r="I384" s="11">
        <f>IF(C384="","",IFERROR(VLOOKUP(C384,'الأصناف'!$A$6:$D$105,4,FALSE),0)+SUMIFS($F$6:F384,$C$6:C384,C384,$E$6:E384,"وارد")-SUMIFS($F$6:F384,$C$6:C384,C384,$E$6:E384,"منصرف"))</f>
        <v/>
      </c>
      <c r="J384" s="8" t="n"/>
    </row>
    <row r="385">
      <c r="A385" s="17" t="n"/>
      <c r="B385" s="8" t="n"/>
      <c r="C385" s="8" t="n"/>
      <c r="D385" s="13">
        <f>IF(C385="","",IFERROR(VLOOKUP(C385,'الأصناف'!$A$6:$B$105,2,FALSE),"رمز غير معروف"))</f>
        <v/>
      </c>
      <c r="E385" s="8" t="n"/>
      <c r="F385" s="9" t="n"/>
      <c r="G385" s="10" t="n"/>
      <c r="H385" s="12">
        <f>IF(E385="وارد",F385*G385,0)</f>
        <v/>
      </c>
      <c r="I385" s="11">
        <f>IF(C385="","",IFERROR(VLOOKUP(C385,'الأصناف'!$A$6:$D$105,4,FALSE),0)+SUMIFS($F$6:F385,$C$6:C385,C385,$E$6:E385,"وارد")-SUMIFS($F$6:F385,$C$6:C385,C385,$E$6:E385,"منصرف"))</f>
        <v/>
      </c>
      <c r="J385" s="8" t="n"/>
    </row>
    <row r="386">
      <c r="A386" s="17" t="n"/>
      <c r="B386" s="8" t="n"/>
      <c r="C386" s="8" t="n"/>
      <c r="D386" s="13">
        <f>IF(C386="","",IFERROR(VLOOKUP(C386,'الأصناف'!$A$6:$B$105,2,FALSE),"رمز غير معروف"))</f>
        <v/>
      </c>
      <c r="E386" s="8" t="n"/>
      <c r="F386" s="9" t="n"/>
      <c r="G386" s="10" t="n"/>
      <c r="H386" s="12">
        <f>IF(E386="وارد",F386*G386,0)</f>
        <v/>
      </c>
      <c r="I386" s="11">
        <f>IF(C386="","",IFERROR(VLOOKUP(C386,'الأصناف'!$A$6:$D$105,4,FALSE),0)+SUMIFS($F$6:F386,$C$6:C386,C386,$E$6:E386,"وارد")-SUMIFS($F$6:F386,$C$6:C386,C386,$E$6:E386,"منصرف"))</f>
        <v/>
      </c>
      <c r="J386" s="8" t="n"/>
    </row>
    <row r="387">
      <c r="A387" s="17" t="n"/>
      <c r="B387" s="8" t="n"/>
      <c r="C387" s="8" t="n"/>
      <c r="D387" s="13">
        <f>IF(C387="","",IFERROR(VLOOKUP(C387,'الأصناف'!$A$6:$B$105,2,FALSE),"رمز غير معروف"))</f>
        <v/>
      </c>
      <c r="E387" s="8" t="n"/>
      <c r="F387" s="9" t="n"/>
      <c r="G387" s="10" t="n"/>
      <c r="H387" s="12">
        <f>IF(E387="وارد",F387*G387,0)</f>
        <v/>
      </c>
      <c r="I387" s="11">
        <f>IF(C387="","",IFERROR(VLOOKUP(C387,'الأصناف'!$A$6:$D$105,4,FALSE),0)+SUMIFS($F$6:F387,$C$6:C387,C387,$E$6:E387,"وارد")-SUMIFS($F$6:F387,$C$6:C387,C387,$E$6:E387,"منصرف"))</f>
        <v/>
      </c>
      <c r="J387" s="8" t="n"/>
    </row>
    <row r="388">
      <c r="A388" s="17" t="n"/>
      <c r="B388" s="8" t="n"/>
      <c r="C388" s="8" t="n"/>
      <c r="D388" s="13">
        <f>IF(C388="","",IFERROR(VLOOKUP(C388,'الأصناف'!$A$6:$B$105,2,FALSE),"رمز غير معروف"))</f>
        <v/>
      </c>
      <c r="E388" s="8" t="n"/>
      <c r="F388" s="9" t="n"/>
      <c r="G388" s="10" t="n"/>
      <c r="H388" s="12">
        <f>IF(E388="وارد",F388*G388,0)</f>
        <v/>
      </c>
      <c r="I388" s="11">
        <f>IF(C388="","",IFERROR(VLOOKUP(C388,'الأصناف'!$A$6:$D$105,4,FALSE),0)+SUMIFS($F$6:F388,$C$6:C388,C388,$E$6:E388,"وارد")-SUMIFS($F$6:F388,$C$6:C388,C388,$E$6:E388,"منصرف"))</f>
        <v/>
      </c>
      <c r="J388" s="8" t="n"/>
    </row>
    <row r="389">
      <c r="A389" s="17" t="n"/>
      <c r="B389" s="8" t="n"/>
      <c r="C389" s="8" t="n"/>
      <c r="D389" s="13">
        <f>IF(C389="","",IFERROR(VLOOKUP(C389,'الأصناف'!$A$6:$B$105,2,FALSE),"رمز غير معروف"))</f>
        <v/>
      </c>
      <c r="E389" s="8" t="n"/>
      <c r="F389" s="9" t="n"/>
      <c r="G389" s="10" t="n"/>
      <c r="H389" s="12">
        <f>IF(E389="وارد",F389*G389,0)</f>
        <v/>
      </c>
      <c r="I389" s="11">
        <f>IF(C389="","",IFERROR(VLOOKUP(C389,'الأصناف'!$A$6:$D$105,4,FALSE),0)+SUMIFS($F$6:F389,$C$6:C389,C389,$E$6:E389,"وارد")-SUMIFS($F$6:F389,$C$6:C389,C389,$E$6:E389,"منصرف"))</f>
        <v/>
      </c>
      <c r="J389" s="8" t="n"/>
    </row>
    <row r="390">
      <c r="A390" s="17" t="n"/>
      <c r="B390" s="8" t="n"/>
      <c r="C390" s="8" t="n"/>
      <c r="D390" s="13">
        <f>IF(C390="","",IFERROR(VLOOKUP(C390,'الأصناف'!$A$6:$B$105,2,FALSE),"رمز غير معروف"))</f>
        <v/>
      </c>
      <c r="E390" s="8" t="n"/>
      <c r="F390" s="9" t="n"/>
      <c r="G390" s="10" t="n"/>
      <c r="H390" s="12">
        <f>IF(E390="وارد",F390*G390,0)</f>
        <v/>
      </c>
      <c r="I390" s="11">
        <f>IF(C390="","",IFERROR(VLOOKUP(C390,'الأصناف'!$A$6:$D$105,4,FALSE),0)+SUMIFS($F$6:F390,$C$6:C390,C390,$E$6:E390,"وارد")-SUMIFS($F$6:F390,$C$6:C390,C390,$E$6:E390,"منصرف"))</f>
        <v/>
      </c>
      <c r="J390" s="8" t="n"/>
    </row>
    <row r="391">
      <c r="A391" s="17" t="n"/>
      <c r="B391" s="8" t="n"/>
      <c r="C391" s="8" t="n"/>
      <c r="D391" s="13">
        <f>IF(C391="","",IFERROR(VLOOKUP(C391,'الأصناف'!$A$6:$B$105,2,FALSE),"رمز غير معروف"))</f>
        <v/>
      </c>
      <c r="E391" s="8" t="n"/>
      <c r="F391" s="9" t="n"/>
      <c r="G391" s="10" t="n"/>
      <c r="H391" s="12">
        <f>IF(E391="وارد",F391*G391,0)</f>
        <v/>
      </c>
      <c r="I391" s="11">
        <f>IF(C391="","",IFERROR(VLOOKUP(C391,'الأصناف'!$A$6:$D$105,4,FALSE),0)+SUMIFS($F$6:F391,$C$6:C391,C391,$E$6:E391,"وارد")-SUMIFS($F$6:F391,$C$6:C391,C391,$E$6:E391,"منصرف"))</f>
        <v/>
      </c>
      <c r="J391" s="8" t="n"/>
    </row>
    <row r="392">
      <c r="A392" s="17" t="n"/>
      <c r="B392" s="8" t="n"/>
      <c r="C392" s="8" t="n"/>
      <c r="D392" s="13">
        <f>IF(C392="","",IFERROR(VLOOKUP(C392,'الأصناف'!$A$6:$B$105,2,FALSE),"رمز غير معروف"))</f>
        <v/>
      </c>
      <c r="E392" s="8" t="n"/>
      <c r="F392" s="9" t="n"/>
      <c r="G392" s="10" t="n"/>
      <c r="H392" s="12">
        <f>IF(E392="وارد",F392*G392,0)</f>
        <v/>
      </c>
      <c r="I392" s="11">
        <f>IF(C392="","",IFERROR(VLOOKUP(C392,'الأصناف'!$A$6:$D$105,4,FALSE),0)+SUMIFS($F$6:F392,$C$6:C392,C392,$E$6:E392,"وارد")-SUMIFS($F$6:F392,$C$6:C392,C392,$E$6:E392,"منصرف"))</f>
        <v/>
      </c>
      <c r="J392" s="8" t="n"/>
    </row>
    <row r="393">
      <c r="A393" s="17" t="n"/>
      <c r="B393" s="8" t="n"/>
      <c r="C393" s="8" t="n"/>
      <c r="D393" s="13">
        <f>IF(C393="","",IFERROR(VLOOKUP(C393,'الأصناف'!$A$6:$B$105,2,FALSE),"رمز غير معروف"))</f>
        <v/>
      </c>
      <c r="E393" s="8" t="n"/>
      <c r="F393" s="9" t="n"/>
      <c r="G393" s="10" t="n"/>
      <c r="H393" s="12">
        <f>IF(E393="وارد",F393*G393,0)</f>
        <v/>
      </c>
      <c r="I393" s="11">
        <f>IF(C393="","",IFERROR(VLOOKUP(C393,'الأصناف'!$A$6:$D$105,4,FALSE),0)+SUMIFS($F$6:F393,$C$6:C393,C393,$E$6:E393,"وارد")-SUMIFS($F$6:F393,$C$6:C393,C393,$E$6:E393,"منصرف"))</f>
        <v/>
      </c>
      <c r="J393" s="8" t="n"/>
    </row>
    <row r="394">
      <c r="A394" s="17" t="n"/>
      <c r="B394" s="8" t="n"/>
      <c r="C394" s="8" t="n"/>
      <c r="D394" s="13">
        <f>IF(C394="","",IFERROR(VLOOKUP(C394,'الأصناف'!$A$6:$B$105,2,FALSE),"رمز غير معروف"))</f>
        <v/>
      </c>
      <c r="E394" s="8" t="n"/>
      <c r="F394" s="9" t="n"/>
      <c r="G394" s="10" t="n"/>
      <c r="H394" s="12">
        <f>IF(E394="وارد",F394*G394,0)</f>
        <v/>
      </c>
      <c r="I394" s="11">
        <f>IF(C394="","",IFERROR(VLOOKUP(C394,'الأصناف'!$A$6:$D$105,4,FALSE),0)+SUMIFS($F$6:F394,$C$6:C394,C394,$E$6:E394,"وارد")-SUMIFS($F$6:F394,$C$6:C394,C394,$E$6:E394,"منصرف"))</f>
        <v/>
      </c>
      <c r="J394" s="8" t="n"/>
    </row>
    <row r="395">
      <c r="A395" s="17" t="n"/>
      <c r="B395" s="8" t="n"/>
      <c r="C395" s="8" t="n"/>
      <c r="D395" s="13">
        <f>IF(C395="","",IFERROR(VLOOKUP(C395,'الأصناف'!$A$6:$B$105,2,FALSE),"رمز غير معروف"))</f>
        <v/>
      </c>
      <c r="E395" s="8" t="n"/>
      <c r="F395" s="9" t="n"/>
      <c r="G395" s="10" t="n"/>
      <c r="H395" s="12">
        <f>IF(E395="وارد",F395*G395,0)</f>
        <v/>
      </c>
      <c r="I395" s="11">
        <f>IF(C395="","",IFERROR(VLOOKUP(C395,'الأصناف'!$A$6:$D$105,4,FALSE),0)+SUMIFS($F$6:F395,$C$6:C395,C395,$E$6:E395,"وارد")-SUMIFS($F$6:F395,$C$6:C395,C395,$E$6:E395,"منصرف"))</f>
        <v/>
      </c>
      <c r="J395" s="8" t="n"/>
    </row>
    <row r="396">
      <c r="A396" s="17" t="n"/>
      <c r="B396" s="8" t="n"/>
      <c r="C396" s="8" t="n"/>
      <c r="D396" s="13">
        <f>IF(C396="","",IFERROR(VLOOKUP(C396,'الأصناف'!$A$6:$B$105,2,FALSE),"رمز غير معروف"))</f>
        <v/>
      </c>
      <c r="E396" s="8" t="n"/>
      <c r="F396" s="9" t="n"/>
      <c r="G396" s="10" t="n"/>
      <c r="H396" s="12">
        <f>IF(E396="وارد",F396*G396,0)</f>
        <v/>
      </c>
      <c r="I396" s="11">
        <f>IF(C396="","",IFERROR(VLOOKUP(C396,'الأصناف'!$A$6:$D$105,4,FALSE),0)+SUMIFS($F$6:F396,$C$6:C396,C396,$E$6:E396,"وارد")-SUMIFS($F$6:F396,$C$6:C396,C396,$E$6:E396,"منصرف"))</f>
        <v/>
      </c>
      <c r="J396" s="8" t="n"/>
    </row>
    <row r="397">
      <c r="A397" s="17" t="n"/>
      <c r="B397" s="8" t="n"/>
      <c r="C397" s="8" t="n"/>
      <c r="D397" s="13">
        <f>IF(C397="","",IFERROR(VLOOKUP(C397,'الأصناف'!$A$6:$B$105,2,FALSE),"رمز غير معروف"))</f>
        <v/>
      </c>
      <c r="E397" s="8" t="n"/>
      <c r="F397" s="9" t="n"/>
      <c r="G397" s="10" t="n"/>
      <c r="H397" s="12">
        <f>IF(E397="وارد",F397*G397,0)</f>
        <v/>
      </c>
      <c r="I397" s="11">
        <f>IF(C397="","",IFERROR(VLOOKUP(C397,'الأصناف'!$A$6:$D$105,4,FALSE),0)+SUMIFS($F$6:F397,$C$6:C397,C397,$E$6:E397,"وارد")-SUMIFS($F$6:F397,$C$6:C397,C397,$E$6:E397,"منصرف"))</f>
        <v/>
      </c>
      <c r="J397" s="8" t="n"/>
    </row>
    <row r="398">
      <c r="A398" s="17" t="n"/>
      <c r="B398" s="8" t="n"/>
      <c r="C398" s="8" t="n"/>
      <c r="D398" s="13">
        <f>IF(C398="","",IFERROR(VLOOKUP(C398,'الأصناف'!$A$6:$B$105,2,FALSE),"رمز غير معروف"))</f>
        <v/>
      </c>
      <c r="E398" s="8" t="n"/>
      <c r="F398" s="9" t="n"/>
      <c r="G398" s="10" t="n"/>
      <c r="H398" s="12">
        <f>IF(E398="وارد",F398*G398,0)</f>
        <v/>
      </c>
      <c r="I398" s="11">
        <f>IF(C398="","",IFERROR(VLOOKUP(C398,'الأصناف'!$A$6:$D$105,4,FALSE),0)+SUMIFS($F$6:F398,$C$6:C398,C398,$E$6:E398,"وارد")-SUMIFS($F$6:F398,$C$6:C398,C398,$E$6:E398,"منصرف"))</f>
        <v/>
      </c>
      <c r="J398" s="8" t="n"/>
    </row>
    <row r="399">
      <c r="A399" s="17" t="n"/>
      <c r="B399" s="8" t="n"/>
      <c r="C399" s="8" t="n"/>
      <c r="D399" s="13">
        <f>IF(C399="","",IFERROR(VLOOKUP(C399,'الأصناف'!$A$6:$B$105,2,FALSE),"رمز غير معروف"))</f>
        <v/>
      </c>
      <c r="E399" s="8" t="n"/>
      <c r="F399" s="9" t="n"/>
      <c r="G399" s="10" t="n"/>
      <c r="H399" s="12">
        <f>IF(E399="وارد",F399*G399,0)</f>
        <v/>
      </c>
      <c r="I399" s="11">
        <f>IF(C399="","",IFERROR(VLOOKUP(C399,'الأصناف'!$A$6:$D$105,4,FALSE),0)+SUMIFS($F$6:F399,$C$6:C399,C399,$E$6:E399,"وارد")-SUMIFS($F$6:F399,$C$6:C399,C399,$E$6:E399,"منصرف"))</f>
        <v/>
      </c>
      <c r="J399" s="8" t="n"/>
    </row>
    <row r="400">
      <c r="A400" s="17" t="n"/>
      <c r="B400" s="8" t="n"/>
      <c r="C400" s="8" t="n"/>
      <c r="D400" s="13">
        <f>IF(C400="","",IFERROR(VLOOKUP(C400,'الأصناف'!$A$6:$B$105,2,FALSE),"رمز غير معروف"))</f>
        <v/>
      </c>
      <c r="E400" s="8" t="n"/>
      <c r="F400" s="9" t="n"/>
      <c r="G400" s="10" t="n"/>
      <c r="H400" s="12">
        <f>IF(E400="وارد",F400*G400,0)</f>
        <v/>
      </c>
      <c r="I400" s="11">
        <f>IF(C400="","",IFERROR(VLOOKUP(C400,'الأصناف'!$A$6:$D$105,4,FALSE),0)+SUMIFS($F$6:F400,$C$6:C400,C400,$E$6:E400,"وارد")-SUMIFS($F$6:F400,$C$6:C400,C400,$E$6:E400,"منصرف"))</f>
        <v/>
      </c>
      <c r="J400" s="8" t="n"/>
    </row>
    <row r="401">
      <c r="A401" s="17" t="n"/>
      <c r="B401" s="8" t="n"/>
      <c r="C401" s="8" t="n"/>
      <c r="D401" s="13">
        <f>IF(C401="","",IFERROR(VLOOKUP(C401,'الأصناف'!$A$6:$B$105,2,FALSE),"رمز غير معروف"))</f>
        <v/>
      </c>
      <c r="E401" s="8" t="n"/>
      <c r="F401" s="9" t="n"/>
      <c r="G401" s="10" t="n"/>
      <c r="H401" s="12">
        <f>IF(E401="وارد",F401*G401,0)</f>
        <v/>
      </c>
      <c r="I401" s="11">
        <f>IF(C401="","",IFERROR(VLOOKUP(C401,'الأصناف'!$A$6:$D$105,4,FALSE),0)+SUMIFS($F$6:F401,$C$6:C401,C401,$E$6:E401,"وارد")-SUMIFS($F$6:F401,$C$6:C401,C401,$E$6:E401,"منصرف"))</f>
        <v/>
      </c>
      <c r="J401" s="8" t="n"/>
    </row>
    <row r="402">
      <c r="A402" s="17" t="n"/>
      <c r="B402" s="8" t="n"/>
      <c r="C402" s="8" t="n"/>
      <c r="D402" s="13">
        <f>IF(C402="","",IFERROR(VLOOKUP(C402,'الأصناف'!$A$6:$B$105,2,FALSE),"رمز غير معروف"))</f>
        <v/>
      </c>
      <c r="E402" s="8" t="n"/>
      <c r="F402" s="9" t="n"/>
      <c r="G402" s="10" t="n"/>
      <c r="H402" s="12">
        <f>IF(E402="وارد",F402*G402,0)</f>
        <v/>
      </c>
      <c r="I402" s="11">
        <f>IF(C402="","",IFERROR(VLOOKUP(C402,'الأصناف'!$A$6:$D$105,4,FALSE),0)+SUMIFS($F$6:F402,$C$6:C402,C402,$E$6:E402,"وارد")-SUMIFS($F$6:F402,$C$6:C402,C402,$E$6:E402,"منصرف"))</f>
        <v/>
      </c>
      <c r="J402" s="8" t="n"/>
    </row>
    <row r="403">
      <c r="A403" s="17" t="n"/>
      <c r="B403" s="8" t="n"/>
      <c r="C403" s="8" t="n"/>
      <c r="D403" s="13">
        <f>IF(C403="","",IFERROR(VLOOKUP(C403,'الأصناف'!$A$6:$B$105,2,FALSE),"رمز غير معروف"))</f>
        <v/>
      </c>
      <c r="E403" s="8" t="n"/>
      <c r="F403" s="9" t="n"/>
      <c r="G403" s="10" t="n"/>
      <c r="H403" s="12">
        <f>IF(E403="وارد",F403*G403,0)</f>
        <v/>
      </c>
      <c r="I403" s="11">
        <f>IF(C403="","",IFERROR(VLOOKUP(C403,'الأصناف'!$A$6:$D$105,4,FALSE),0)+SUMIFS($F$6:F403,$C$6:C403,C403,$E$6:E403,"وارد")-SUMIFS($F$6:F403,$C$6:C403,C403,$E$6:E403,"منصرف"))</f>
        <v/>
      </c>
      <c r="J403" s="8" t="n"/>
    </row>
    <row r="404">
      <c r="A404" s="17" t="n"/>
      <c r="B404" s="8" t="n"/>
      <c r="C404" s="8" t="n"/>
      <c r="D404" s="13">
        <f>IF(C404="","",IFERROR(VLOOKUP(C404,'الأصناف'!$A$6:$B$105,2,FALSE),"رمز غير معروف"))</f>
        <v/>
      </c>
      <c r="E404" s="8" t="n"/>
      <c r="F404" s="9" t="n"/>
      <c r="G404" s="10" t="n"/>
      <c r="H404" s="12">
        <f>IF(E404="وارد",F404*G404,0)</f>
        <v/>
      </c>
      <c r="I404" s="11">
        <f>IF(C404="","",IFERROR(VLOOKUP(C404,'الأصناف'!$A$6:$D$105,4,FALSE),0)+SUMIFS($F$6:F404,$C$6:C404,C404,$E$6:E404,"وارد")-SUMIFS($F$6:F404,$C$6:C404,C404,$E$6:E404,"منصرف"))</f>
        <v/>
      </c>
      <c r="J404" s="8" t="n"/>
    </row>
    <row r="405">
      <c r="A405" s="17" t="n"/>
      <c r="B405" s="8" t="n"/>
      <c r="C405" s="8" t="n"/>
      <c r="D405" s="13">
        <f>IF(C405="","",IFERROR(VLOOKUP(C405,'الأصناف'!$A$6:$B$105,2,FALSE),"رمز غير معروف"))</f>
        <v/>
      </c>
      <c r="E405" s="8" t="n"/>
      <c r="F405" s="9" t="n"/>
      <c r="G405" s="10" t="n"/>
      <c r="H405" s="12">
        <f>IF(E405="وارد",F405*G405,0)</f>
        <v/>
      </c>
      <c r="I405" s="11">
        <f>IF(C405="","",IFERROR(VLOOKUP(C405,'الأصناف'!$A$6:$D$105,4,FALSE),0)+SUMIFS($F$6:F405,$C$6:C405,C405,$E$6:E405,"وارد")-SUMIFS($F$6:F405,$C$6:C405,C405,$E$6:E405,"منصرف"))</f>
        <v/>
      </c>
      <c r="J405" s="8" t="n"/>
    </row>
    <row r="406">
      <c r="A406" s="17" t="n"/>
      <c r="B406" s="8" t="n"/>
      <c r="C406" s="8" t="n"/>
      <c r="D406" s="13">
        <f>IF(C406="","",IFERROR(VLOOKUP(C406,'الأصناف'!$A$6:$B$105,2,FALSE),"رمز غير معروف"))</f>
        <v/>
      </c>
      <c r="E406" s="8" t="n"/>
      <c r="F406" s="9" t="n"/>
      <c r="G406" s="10" t="n"/>
      <c r="H406" s="12">
        <f>IF(E406="وارد",F406*G406,0)</f>
        <v/>
      </c>
      <c r="I406" s="11">
        <f>IF(C406="","",IFERROR(VLOOKUP(C406,'الأصناف'!$A$6:$D$105,4,FALSE),0)+SUMIFS($F$6:F406,$C$6:C406,C406,$E$6:E406,"وارد")-SUMIFS($F$6:F406,$C$6:C406,C406,$E$6:E406,"منصرف"))</f>
        <v/>
      </c>
      <c r="J406" s="8" t="n"/>
    </row>
    <row r="407">
      <c r="A407" s="17" t="n"/>
      <c r="B407" s="8" t="n"/>
      <c r="C407" s="8" t="n"/>
      <c r="D407" s="13">
        <f>IF(C407="","",IFERROR(VLOOKUP(C407,'الأصناف'!$A$6:$B$105,2,FALSE),"رمز غير معروف"))</f>
        <v/>
      </c>
      <c r="E407" s="8" t="n"/>
      <c r="F407" s="9" t="n"/>
      <c r="G407" s="10" t="n"/>
      <c r="H407" s="12">
        <f>IF(E407="وارد",F407*G407,0)</f>
        <v/>
      </c>
      <c r="I407" s="11">
        <f>IF(C407="","",IFERROR(VLOOKUP(C407,'الأصناف'!$A$6:$D$105,4,FALSE),0)+SUMIFS($F$6:F407,$C$6:C407,C407,$E$6:E407,"وارد")-SUMIFS($F$6:F407,$C$6:C407,C407,$E$6:E407,"منصرف"))</f>
        <v/>
      </c>
      <c r="J407" s="8" t="n"/>
    </row>
    <row r="408">
      <c r="A408" s="17" t="n"/>
      <c r="B408" s="8" t="n"/>
      <c r="C408" s="8" t="n"/>
      <c r="D408" s="13">
        <f>IF(C408="","",IFERROR(VLOOKUP(C408,'الأصناف'!$A$6:$B$105,2,FALSE),"رمز غير معروف"))</f>
        <v/>
      </c>
      <c r="E408" s="8" t="n"/>
      <c r="F408" s="9" t="n"/>
      <c r="G408" s="10" t="n"/>
      <c r="H408" s="12">
        <f>IF(E408="وارد",F408*G408,0)</f>
        <v/>
      </c>
      <c r="I408" s="11">
        <f>IF(C408="","",IFERROR(VLOOKUP(C408,'الأصناف'!$A$6:$D$105,4,FALSE),0)+SUMIFS($F$6:F408,$C$6:C408,C408,$E$6:E408,"وارد")-SUMIFS($F$6:F408,$C$6:C408,C408,$E$6:E408,"منصرف"))</f>
        <v/>
      </c>
      <c r="J408" s="8" t="n"/>
    </row>
    <row r="409">
      <c r="A409" s="17" t="n"/>
      <c r="B409" s="8" t="n"/>
      <c r="C409" s="8" t="n"/>
      <c r="D409" s="13">
        <f>IF(C409="","",IFERROR(VLOOKUP(C409,'الأصناف'!$A$6:$B$105,2,FALSE),"رمز غير معروف"))</f>
        <v/>
      </c>
      <c r="E409" s="8" t="n"/>
      <c r="F409" s="9" t="n"/>
      <c r="G409" s="10" t="n"/>
      <c r="H409" s="12">
        <f>IF(E409="وارد",F409*G409,0)</f>
        <v/>
      </c>
      <c r="I409" s="11">
        <f>IF(C409="","",IFERROR(VLOOKUP(C409,'الأصناف'!$A$6:$D$105,4,FALSE),0)+SUMIFS($F$6:F409,$C$6:C409,C409,$E$6:E409,"وارد")-SUMIFS($F$6:F409,$C$6:C409,C409,$E$6:E409,"منصرف"))</f>
        <v/>
      </c>
      <c r="J409" s="8" t="n"/>
    </row>
    <row r="410">
      <c r="A410" s="17" t="n"/>
      <c r="B410" s="8" t="n"/>
      <c r="C410" s="8" t="n"/>
      <c r="D410" s="13">
        <f>IF(C410="","",IFERROR(VLOOKUP(C410,'الأصناف'!$A$6:$B$105,2,FALSE),"رمز غير معروف"))</f>
        <v/>
      </c>
      <c r="E410" s="8" t="n"/>
      <c r="F410" s="9" t="n"/>
      <c r="G410" s="10" t="n"/>
      <c r="H410" s="12">
        <f>IF(E410="وارد",F410*G410,0)</f>
        <v/>
      </c>
      <c r="I410" s="11">
        <f>IF(C410="","",IFERROR(VLOOKUP(C410,'الأصناف'!$A$6:$D$105,4,FALSE),0)+SUMIFS($F$6:F410,$C$6:C410,C410,$E$6:E410,"وارد")-SUMIFS($F$6:F410,$C$6:C410,C410,$E$6:E410,"منصرف"))</f>
        <v/>
      </c>
      <c r="J410" s="8" t="n"/>
    </row>
    <row r="411">
      <c r="A411" s="17" t="n"/>
      <c r="B411" s="8" t="n"/>
      <c r="C411" s="8" t="n"/>
      <c r="D411" s="13">
        <f>IF(C411="","",IFERROR(VLOOKUP(C411,'الأصناف'!$A$6:$B$105,2,FALSE),"رمز غير معروف"))</f>
        <v/>
      </c>
      <c r="E411" s="8" t="n"/>
      <c r="F411" s="9" t="n"/>
      <c r="G411" s="10" t="n"/>
      <c r="H411" s="12">
        <f>IF(E411="وارد",F411*G411,0)</f>
        <v/>
      </c>
      <c r="I411" s="11">
        <f>IF(C411="","",IFERROR(VLOOKUP(C411,'الأصناف'!$A$6:$D$105,4,FALSE),0)+SUMIFS($F$6:F411,$C$6:C411,C411,$E$6:E411,"وارد")-SUMIFS($F$6:F411,$C$6:C411,C411,$E$6:E411,"منصرف"))</f>
        <v/>
      </c>
      <c r="J411" s="8" t="n"/>
    </row>
    <row r="412">
      <c r="A412" s="17" t="n"/>
      <c r="B412" s="8" t="n"/>
      <c r="C412" s="8" t="n"/>
      <c r="D412" s="13">
        <f>IF(C412="","",IFERROR(VLOOKUP(C412,'الأصناف'!$A$6:$B$105,2,FALSE),"رمز غير معروف"))</f>
        <v/>
      </c>
      <c r="E412" s="8" t="n"/>
      <c r="F412" s="9" t="n"/>
      <c r="G412" s="10" t="n"/>
      <c r="H412" s="12">
        <f>IF(E412="وارد",F412*G412,0)</f>
        <v/>
      </c>
      <c r="I412" s="11">
        <f>IF(C412="","",IFERROR(VLOOKUP(C412,'الأصناف'!$A$6:$D$105,4,FALSE),0)+SUMIFS($F$6:F412,$C$6:C412,C412,$E$6:E412,"وارد")-SUMIFS($F$6:F412,$C$6:C412,C412,$E$6:E412,"منصرف"))</f>
        <v/>
      </c>
      <c r="J412" s="8" t="n"/>
    </row>
    <row r="413">
      <c r="A413" s="17" t="n"/>
      <c r="B413" s="8" t="n"/>
      <c r="C413" s="8" t="n"/>
      <c r="D413" s="13">
        <f>IF(C413="","",IFERROR(VLOOKUP(C413,'الأصناف'!$A$6:$B$105,2,FALSE),"رمز غير معروف"))</f>
        <v/>
      </c>
      <c r="E413" s="8" t="n"/>
      <c r="F413" s="9" t="n"/>
      <c r="G413" s="10" t="n"/>
      <c r="H413" s="12">
        <f>IF(E413="وارد",F413*G413,0)</f>
        <v/>
      </c>
      <c r="I413" s="11">
        <f>IF(C413="","",IFERROR(VLOOKUP(C413,'الأصناف'!$A$6:$D$105,4,FALSE),0)+SUMIFS($F$6:F413,$C$6:C413,C413,$E$6:E413,"وارد")-SUMIFS($F$6:F413,$C$6:C413,C413,$E$6:E413,"منصرف"))</f>
        <v/>
      </c>
      <c r="J413" s="8" t="n"/>
    </row>
    <row r="414">
      <c r="A414" s="17" t="n"/>
      <c r="B414" s="8" t="n"/>
      <c r="C414" s="8" t="n"/>
      <c r="D414" s="13">
        <f>IF(C414="","",IFERROR(VLOOKUP(C414,'الأصناف'!$A$6:$B$105,2,FALSE),"رمز غير معروف"))</f>
        <v/>
      </c>
      <c r="E414" s="8" t="n"/>
      <c r="F414" s="9" t="n"/>
      <c r="G414" s="10" t="n"/>
      <c r="H414" s="12">
        <f>IF(E414="وارد",F414*G414,0)</f>
        <v/>
      </c>
      <c r="I414" s="11">
        <f>IF(C414="","",IFERROR(VLOOKUP(C414,'الأصناف'!$A$6:$D$105,4,FALSE),0)+SUMIFS($F$6:F414,$C$6:C414,C414,$E$6:E414,"وارد")-SUMIFS($F$6:F414,$C$6:C414,C414,$E$6:E414,"منصرف"))</f>
        <v/>
      </c>
      <c r="J414" s="8" t="n"/>
    </row>
    <row r="415">
      <c r="A415" s="17" t="n"/>
      <c r="B415" s="8" t="n"/>
      <c r="C415" s="8" t="n"/>
      <c r="D415" s="13">
        <f>IF(C415="","",IFERROR(VLOOKUP(C415,'الأصناف'!$A$6:$B$105,2,FALSE),"رمز غير معروف"))</f>
        <v/>
      </c>
      <c r="E415" s="8" t="n"/>
      <c r="F415" s="9" t="n"/>
      <c r="G415" s="10" t="n"/>
      <c r="H415" s="12">
        <f>IF(E415="وارد",F415*G415,0)</f>
        <v/>
      </c>
      <c r="I415" s="11">
        <f>IF(C415="","",IFERROR(VLOOKUP(C415,'الأصناف'!$A$6:$D$105,4,FALSE),0)+SUMIFS($F$6:F415,$C$6:C415,C415,$E$6:E415,"وارد")-SUMIFS($F$6:F415,$C$6:C415,C415,$E$6:E415,"منصرف"))</f>
        <v/>
      </c>
      <c r="J415" s="8" t="n"/>
    </row>
    <row r="416">
      <c r="A416" s="17" t="n"/>
      <c r="B416" s="8" t="n"/>
      <c r="C416" s="8" t="n"/>
      <c r="D416" s="13">
        <f>IF(C416="","",IFERROR(VLOOKUP(C416,'الأصناف'!$A$6:$B$105,2,FALSE),"رمز غير معروف"))</f>
        <v/>
      </c>
      <c r="E416" s="8" t="n"/>
      <c r="F416" s="9" t="n"/>
      <c r="G416" s="10" t="n"/>
      <c r="H416" s="12">
        <f>IF(E416="وارد",F416*G416,0)</f>
        <v/>
      </c>
      <c r="I416" s="11">
        <f>IF(C416="","",IFERROR(VLOOKUP(C416,'الأصناف'!$A$6:$D$105,4,FALSE),0)+SUMIFS($F$6:F416,$C$6:C416,C416,$E$6:E416,"وارد")-SUMIFS($F$6:F416,$C$6:C416,C416,$E$6:E416,"منصرف"))</f>
        <v/>
      </c>
      <c r="J416" s="8" t="n"/>
    </row>
    <row r="417">
      <c r="A417" s="17" t="n"/>
      <c r="B417" s="8" t="n"/>
      <c r="C417" s="8" t="n"/>
      <c r="D417" s="13">
        <f>IF(C417="","",IFERROR(VLOOKUP(C417,'الأصناف'!$A$6:$B$105,2,FALSE),"رمز غير معروف"))</f>
        <v/>
      </c>
      <c r="E417" s="8" t="n"/>
      <c r="F417" s="9" t="n"/>
      <c r="G417" s="10" t="n"/>
      <c r="H417" s="12">
        <f>IF(E417="وارد",F417*G417,0)</f>
        <v/>
      </c>
      <c r="I417" s="11">
        <f>IF(C417="","",IFERROR(VLOOKUP(C417,'الأصناف'!$A$6:$D$105,4,FALSE),0)+SUMIFS($F$6:F417,$C$6:C417,C417,$E$6:E417,"وارد")-SUMIFS($F$6:F417,$C$6:C417,C417,$E$6:E417,"منصرف"))</f>
        <v/>
      </c>
      <c r="J417" s="8" t="n"/>
    </row>
    <row r="418">
      <c r="A418" s="17" t="n"/>
      <c r="B418" s="8" t="n"/>
      <c r="C418" s="8" t="n"/>
      <c r="D418" s="13">
        <f>IF(C418="","",IFERROR(VLOOKUP(C418,'الأصناف'!$A$6:$B$105,2,FALSE),"رمز غير معروف"))</f>
        <v/>
      </c>
      <c r="E418" s="8" t="n"/>
      <c r="F418" s="9" t="n"/>
      <c r="G418" s="10" t="n"/>
      <c r="H418" s="12">
        <f>IF(E418="وارد",F418*G418,0)</f>
        <v/>
      </c>
      <c r="I418" s="11">
        <f>IF(C418="","",IFERROR(VLOOKUP(C418,'الأصناف'!$A$6:$D$105,4,FALSE),0)+SUMIFS($F$6:F418,$C$6:C418,C418,$E$6:E418,"وارد")-SUMIFS($F$6:F418,$C$6:C418,C418,$E$6:E418,"منصرف"))</f>
        <v/>
      </c>
      <c r="J418" s="8" t="n"/>
    </row>
    <row r="419">
      <c r="A419" s="17" t="n"/>
      <c r="B419" s="8" t="n"/>
      <c r="C419" s="8" t="n"/>
      <c r="D419" s="13">
        <f>IF(C419="","",IFERROR(VLOOKUP(C419,'الأصناف'!$A$6:$B$105,2,FALSE),"رمز غير معروف"))</f>
        <v/>
      </c>
      <c r="E419" s="8" t="n"/>
      <c r="F419" s="9" t="n"/>
      <c r="G419" s="10" t="n"/>
      <c r="H419" s="12">
        <f>IF(E419="وارد",F419*G419,0)</f>
        <v/>
      </c>
      <c r="I419" s="11">
        <f>IF(C419="","",IFERROR(VLOOKUP(C419,'الأصناف'!$A$6:$D$105,4,FALSE),0)+SUMIFS($F$6:F419,$C$6:C419,C419,$E$6:E419,"وارد")-SUMIFS($F$6:F419,$C$6:C419,C419,$E$6:E419,"منصرف"))</f>
        <v/>
      </c>
      <c r="J419" s="8" t="n"/>
    </row>
    <row r="420">
      <c r="A420" s="17" t="n"/>
      <c r="B420" s="8" t="n"/>
      <c r="C420" s="8" t="n"/>
      <c r="D420" s="13">
        <f>IF(C420="","",IFERROR(VLOOKUP(C420,'الأصناف'!$A$6:$B$105,2,FALSE),"رمز غير معروف"))</f>
        <v/>
      </c>
      <c r="E420" s="8" t="n"/>
      <c r="F420" s="9" t="n"/>
      <c r="G420" s="10" t="n"/>
      <c r="H420" s="12">
        <f>IF(E420="وارد",F420*G420,0)</f>
        <v/>
      </c>
      <c r="I420" s="11">
        <f>IF(C420="","",IFERROR(VLOOKUP(C420,'الأصناف'!$A$6:$D$105,4,FALSE),0)+SUMIFS($F$6:F420,$C$6:C420,C420,$E$6:E420,"وارد")-SUMIFS($F$6:F420,$C$6:C420,C420,$E$6:E420,"منصرف"))</f>
        <v/>
      </c>
      <c r="J420" s="8" t="n"/>
    </row>
    <row r="421">
      <c r="A421" s="17" t="n"/>
      <c r="B421" s="8" t="n"/>
      <c r="C421" s="8" t="n"/>
      <c r="D421" s="13">
        <f>IF(C421="","",IFERROR(VLOOKUP(C421,'الأصناف'!$A$6:$B$105,2,FALSE),"رمز غير معروف"))</f>
        <v/>
      </c>
      <c r="E421" s="8" t="n"/>
      <c r="F421" s="9" t="n"/>
      <c r="G421" s="10" t="n"/>
      <c r="H421" s="12">
        <f>IF(E421="وارد",F421*G421,0)</f>
        <v/>
      </c>
      <c r="I421" s="11">
        <f>IF(C421="","",IFERROR(VLOOKUP(C421,'الأصناف'!$A$6:$D$105,4,FALSE),0)+SUMIFS($F$6:F421,$C$6:C421,C421,$E$6:E421,"وارد")-SUMIFS($F$6:F421,$C$6:C421,C421,$E$6:E421,"منصرف"))</f>
        <v/>
      </c>
      <c r="J421" s="8" t="n"/>
    </row>
    <row r="422">
      <c r="A422" s="17" t="n"/>
      <c r="B422" s="8" t="n"/>
      <c r="C422" s="8" t="n"/>
      <c r="D422" s="13">
        <f>IF(C422="","",IFERROR(VLOOKUP(C422,'الأصناف'!$A$6:$B$105,2,FALSE),"رمز غير معروف"))</f>
        <v/>
      </c>
      <c r="E422" s="8" t="n"/>
      <c r="F422" s="9" t="n"/>
      <c r="G422" s="10" t="n"/>
      <c r="H422" s="12">
        <f>IF(E422="وارد",F422*G422,0)</f>
        <v/>
      </c>
      <c r="I422" s="11">
        <f>IF(C422="","",IFERROR(VLOOKUP(C422,'الأصناف'!$A$6:$D$105,4,FALSE),0)+SUMIFS($F$6:F422,$C$6:C422,C422,$E$6:E422,"وارد")-SUMIFS($F$6:F422,$C$6:C422,C422,$E$6:E422,"منصرف"))</f>
        <v/>
      </c>
      <c r="J422" s="8" t="n"/>
    </row>
    <row r="423">
      <c r="A423" s="17" t="n"/>
      <c r="B423" s="8" t="n"/>
      <c r="C423" s="8" t="n"/>
      <c r="D423" s="13">
        <f>IF(C423="","",IFERROR(VLOOKUP(C423,'الأصناف'!$A$6:$B$105,2,FALSE),"رمز غير معروف"))</f>
        <v/>
      </c>
      <c r="E423" s="8" t="n"/>
      <c r="F423" s="9" t="n"/>
      <c r="G423" s="10" t="n"/>
      <c r="H423" s="12">
        <f>IF(E423="وارد",F423*G423,0)</f>
        <v/>
      </c>
      <c r="I423" s="11">
        <f>IF(C423="","",IFERROR(VLOOKUP(C423,'الأصناف'!$A$6:$D$105,4,FALSE),0)+SUMIFS($F$6:F423,$C$6:C423,C423,$E$6:E423,"وارد")-SUMIFS($F$6:F423,$C$6:C423,C423,$E$6:E423,"منصرف"))</f>
        <v/>
      </c>
      <c r="J423" s="8" t="n"/>
    </row>
    <row r="424">
      <c r="A424" s="17" t="n"/>
      <c r="B424" s="8" t="n"/>
      <c r="C424" s="8" t="n"/>
      <c r="D424" s="13">
        <f>IF(C424="","",IFERROR(VLOOKUP(C424,'الأصناف'!$A$6:$B$105,2,FALSE),"رمز غير معروف"))</f>
        <v/>
      </c>
      <c r="E424" s="8" t="n"/>
      <c r="F424" s="9" t="n"/>
      <c r="G424" s="10" t="n"/>
      <c r="H424" s="12">
        <f>IF(E424="وارد",F424*G424,0)</f>
        <v/>
      </c>
      <c r="I424" s="11">
        <f>IF(C424="","",IFERROR(VLOOKUP(C424,'الأصناف'!$A$6:$D$105,4,FALSE),0)+SUMIFS($F$6:F424,$C$6:C424,C424,$E$6:E424,"وارد")-SUMIFS($F$6:F424,$C$6:C424,C424,$E$6:E424,"منصرف"))</f>
        <v/>
      </c>
      <c r="J424" s="8" t="n"/>
    </row>
    <row r="425">
      <c r="A425" s="17" t="n"/>
      <c r="B425" s="8" t="n"/>
      <c r="C425" s="8" t="n"/>
      <c r="D425" s="13">
        <f>IF(C425="","",IFERROR(VLOOKUP(C425,'الأصناف'!$A$6:$B$105,2,FALSE),"رمز غير معروف"))</f>
        <v/>
      </c>
      <c r="E425" s="8" t="n"/>
      <c r="F425" s="9" t="n"/>
      <c r="G425" s="10" t="n"/>
      <c r="H425" s="12">
        <f>IF(E425="وارد",F425*G425,0)</f>
        <v/>
      </c>
      <c r="I425" s="11">
        <f>IF(C425="","",IFERROR(VLOOKUP(C425,'الأصناف'!$A$6:$D$105,4,FALSE),0)+SUMIFS($F$6:F425,$C$6:C425,C425,$E$6:E425,"وارد")-SUMIFS($F$6:F425,$C$6:C425,C425,$E$6:E425,"منصرف"))</f>
        <v/>
      </c>
      <c r="J425" s="8" t="n"/>
    </row>
    <row r="426">
      <c r="A426" s="17" t="n"/>
      <c r="B426" s="8" t="n"/>
      <c r="C426" s="8" t="n"/>
      <c r="D426" s="13">
        <f>IF(C426="","",IFERROR(VLOOKUP(C426,'الأصناف'!$A$6:$B$105,2,FALSE),"رمز غير معروف"))</f>
        <v/>
      </c>
      <c r="E426" s="8" t="n"/>
      <c r="F426" s="9" t="n"/>
      <c r="G426" s="10" t="n"/>
      <c r="H426" s="12">
        <f>IF(E426="وارد",F426*G426,0)</f>
        <v/>
      </c>
      <c r="I426" s="11">
        <f>IF(C426="","",IFERROR(VLOOKUP(C426,'الأصناف'!$A$6:$D$105,4,FALSE),0)+SUMIFS($F$6:F426,$C$6:C426,C426,$E$6:E426,"وارد")-SUMIFS($F$6:F426,$C$6:C426,C426,$E$6:E426,"منصرف"))</f>
        <v/>
      </c>
      <c r="J426" s="8" t="n"/>
    </row>
    <row r="427">
      <c r="A427" s="17" t="n"/>
      <c r="B427" s="8" t="n"/>
      <c r="C427" s="8" t="n"/>
      <c r="D427" s="13">
        <f>IF(C427="","",IFERROR(VLOOKUP(C427,'الأصناف'!$A$6:$B$105,2,FALSE),"رمز غير معروف"))</f>
        <v/>
      </c>
      <c r="E427" s="8" t="n"/>
      <c r="F427" s="9" t="n"/>
      <c r="G427" s="10" t="n"/>
      <c r="H427" s="12">
        <f>IF(E427="وارد",F427*G427,0)</f>
        <v/>
      </c>
      <c r="I427" s="11">
        <f>IF(C427="","",IFERROR(VLOOKUP(C427,'الأصناف'!$A$6:$D$105,4,FALSE),0)+SUMIFS($F$6:F427,$C$6:C427,C427,$E$6:E427,"وارد")-SUMIFS($F$6:F427,$C$6:C427,C427,$E$6:E427,"منصرف"))</f>
        <v/>
      </c>
      <c r="J427" s="8" t="n"/>
    </row>
    <row r="428">
      <c r="A428" s="17" t="n"/>
      <c r="B428" s="8" t="n"/>
      <c r="C428" s="8" t="n"/>
      <c r="D428" s="13">
        <f>IF(C428="","",IFERROR(VLOOKUP(C428,'الأصناف'!$A$6:$B$105,2,FALSE),"رمز غير معروف"))</f>
        <v/>
      </c>
      <c r="E428" s="8" t="n"/>
      <c r="F428" s="9" t="n"/>
      <c r="G428" s="10" t="n"/>
      <c r="H428" s="12">
        <f>IF(E428="وارد",F428*G428,0)</f>
        <v/>
      </c>
      <c r="I428" s="11">
        <f>IF(C428="","",IFERROR(VLOOKUP(C428,'الأصناف'!$A$6:$D$105,4,FALSE),0)+SUMIFS($F$6:F428,$C$6:C428,C428,$E$6:E428,"وارد")-SUMIFS($F$6:F428,$C$6:C428,C428,$E$6:E428,"منصرف"))</f>
        <v/>
      </c>
      <c r="J428" s="8" t="n"/>
    </row>
    <row r="429">
      <c r="A429" s="17" t="n"/>
      <c r="B429" s="8" t="n"/>
      <c r="C429" s="8" t="n"/>
      <c r="D429" s="13">
        <f>IF(C429="","",IFERROR(VLOOKUP(C429,'الأصناف'!$A$6:$B$105,2,FALSE),"رمز غير معروف"))</f>
        <v/>
      </c>
      <c r="E429" s="8" t="n"/>
      <c r="F429" s="9" t="n"/>
      <c r="G429" s="10" t="n"/>
      <c r="H429" s="12">
        <f>IF(E429="وارد",F429*G429,0)</f>
        <v/>
      </c>
      <c r="I429" s="11">
        <f>IF(C429="","",IFERROR(VLOOKUP(C429,'الأصناف'!$A$6:$D$105,4,FALSE),0)+SUMIFS($F$6:F429,$C$6:C429,C429,$E$6:E429,"وارد")-SUMIFS($F$6:F429,$C$6:C429,C429,$E$6:E429,"منصرف"))</f>
        <v/>
      </c>
      <c r="J429" s="8" t="n"/>
    </row>
    <row r="430">
      <c r="A430" s="17" t="n"/>
      <c r="B430" s="8" t="n"/>
      <c r="C430" s="8" t="n"/>
      <c r="D430" s="13">
        <f>IF(C430="","",IFERROR(VLOOKUP(C430,'الأصناف'!$A$6:$B$105,2,FALSE),"رمز غير معروف"))</f>
        <v/>
      </c>
      <c r="E430" s="8" t="n"/>
      <c r="F430" s="9" t="n"/>
      <c r="G430" s="10" t="n"/>
      <c r="H430" s="12">
        <f>IF(E430="وارد",F430*G430,0)</f>
        <v/>
      </c>
      <c r="I430" s="11">
        <f>IF(C430="","",IFERROR(VLOOKUP(C430,'الأصناف'!$A$6:$D$105,4,FALSE),0)+SUMIFS($F$6:F430,$C$6:C430,C430,$E$6:E430,"وارد")-SUMIFS($F$6:F430,$C$6:C430,C430,$E$6:E430,"منصرف"))</f>
        <v/>
      </c>
      <c r="J430" s="8" t="n"/>
    </row>
    <row r="431">
      <c r="A431" s="17" t="n"/>
      <c r="B431" s="8" t="n"/>
      <c r="C431" s="8" t="n"/>
      <c r="D431" s="13">
        <f>IF(C431="","",IFERROR(VLOOKUP(C431,'الأصناف'!$A$6:$B$105,2,FALSE),"رمز غير معروف"))</f>
        <v/>
      </c>
      <c r="E431" s="8" t="n"/>
      <c r="F431" s="9" t="n"/>
      <c r="G431" s="10" t="n"/>
      <c r="H431" s="12">
        <f>IF(E431="وارد",F431*G431,0)</f>
        <v/>
      </c>
      <c r="I431" s="11">
        <f>IF(C431="","",IFERROR(VLOOKUP(C431,'الأصناف'!$A$6:$D$105,4,FALSE),0)+SUMIFS($F$6:F431,$C$6:C431,C431,$E$6:E431,"وارد")-SUMIFS($F$6:F431,$C$6:C431,C431,$E$6:E431,"منصرف"))</f>
        <v/>
      </c>
      <c r="J431" s="8" t="n"/>
    </row>
    <row r="432">
      <c r="A432" s="17" t="n"/>
      <c r="B432" s="8" t="n"/>
      <c r="C432" s="8" t="n"/>
      <c r="D432" s="13">
        <f>IF(C432="","",IFERROR(VLOOKUP(C432,'الأصناف'!$A$6:$B$105,2,FALSE),"رمز غير معروف"))</f>
        <v/>
      </c>
      <c r="E432" s="8" t="n"/>
      <c r="F432" s="9" t="n"/>
      <c r="G432" s="10" t="n"/>
      <c r="H432" s="12">
        <f>IF(E432="وارد",F432*G432,0)</f>
        <v/>
      </c>
      <c r="I432" s="11">
        <f>IF(C432="","",IFERROR(VLOOKUP(C432,'الأصناف'!$A$6:$D$105,4,FALSE),0)+SUMIFS($F$6:F432,$C$6:C432,C432,$E$6:E432,"وارد")-SUMIFS($F$6:F432,$C$6:C432,C432,$E$6:E432,"منصرف"))</f>
        <v/>
      </c>
      <c r="J432" s="8" t="n"/>
    </row>
    <row r="433">
      <c r="A433" s="17" t="n"/>
      <c r="B433" s="8" t="n"/>
      <c r="C433" s="8" t="n"/>
      <c r="D433" s="13">
        <f>IF(C433="","",IFERROR(VLOOKUP(C433,'الأصناف'!$A$6:$B$105,2,FALSE),"رمز غير معروف"))</f>
        <v/>
      </c>
      <c r="E433" s="8" t="n"/>
      <c r="F433" s="9" t="n"/>
      <c r="G433" s="10" t="n"/>
      <c r="H433" s="12">
        <f>IF(E433="وارد",F433*G433,0)</f>
        <v/>
      </c>
      <c r="I433" s="11">
        <f>IF(C433="","",IFERROR(VLOOKUP(C433,'الأصناف'!$A$6:$D$105,4,FALSE),0)+SUMIFS($F$6:F433,$C$6:C433,C433,$E$6:E433,"وارد")-SUMIFS($F$6:F433,$C$6:C433,C433,$E$6:E433,"منصرف"))</f>
        <v/>
      </c>
      <c r="J433" s="8" t="n"/>
    </row>
    <row r="434">
      <c r="A434" s="17" t="n"/>
      <c r="B434" s="8" t="n"/>
      <c r="C434" s="8" t="n"/>
      <c r="D434" s="13">
        <f>IF(C434="","",IFERROR(VLOOKUP(C434,'الأصناف'!$A$6:$B$105,2,FALSE),"رمز غير معروف"))</f>
        <v/>
      </c>
      <c r="E434" s="8" t="n"/>
      <c r="F434" s="9" t="n"/>
      <c r="G434" s="10" t="n"/>
      <c r="H434" s="12">
        <f>IF(E434="وارد",F434*G434,0)</f>
        <v/>
      </c>
      <c r="I434" s="11">
        <f>IF(C434="","",IFERROR(VLOOKUP(C434,'الأصناف'!$A$6:$D$105,4,FALSE),0)+SUMIFS($F$6:F434,$C$6:C434,C434,$E$6:E434,"وارد")-SUMIFS($F$6:F434,$C$6:C434,C434,$E$6:E434,"منصرف"))</f>
        <v/>
      </c>
      <c r="J434" s="8" t="n"/>
    </row>
    <row r="435">
      <c r="A435" s="17" t="n"/>
      <c r="B435" s="8" t="n"/>
      <c r="C435" s="8" t="n"/>
      <c r="D435" s="13">
        <f>IF(C435="","",IFERROR(VLOOKUP(C435,'الأصناف'!$A$6:$B$105,2,FALSE),"رمز غير معروف"))</f>
        <v/>
      </c>
      <c r="E435" s="8" t="n"/>
      <c r="F435" s="9" t="n"/>
      <c r="G435" s="10" t="n"/>
      <c r="H435" s="12">
        <f>IF(E435="وارد",F435*G435,0)</f>
        <v/>
      </c>
      <c r="I435" s="11">
        <f>IF(C435="","",IFERROR(VLOOKUP(C435,'الأصناف'!$A$6:$D$105,4,FALSE),0)+SUMIFS($F$6:F435,$C$6:C435,C435,$E$6:E435,"وارد")-SUMIFS($F$6:F435,$C$6:C435,C435,$E$6:E435,"منصرف"))</f>
        <v/>
      </c>
      <c r="J435" s="8" t="n"/>
    </row>
    <row r="436">
      <c r="A436" s="17" t="n"/>
      <c r="B436" s="8" t="n"/>
      <c r="C436" s="8" t="n"/>
      <c r="D436" s="13">
        <f>IF(C436="","",IFERROR(VLOOKUP(C436,'الأصناف'!$A$6:$B$105,2,FALSE),"رمز غير معروف"))</f>
        <v/>
      </c>
      <c r="E436" s="8" t="n"/>
      <c r="F436" s="9" t="n"/>
      <c r="G436" s="10" t="n"/>
      <c r="H436" s="12">
        <f>IF(E436="وارد",F436*G436,0)</f>
        <v/>
      </c>
      <c r="I436" s="11">
        <f>IF(C436="","",IFERROR(VLOOKUP(C436,'الأصناف'!$A$6:$D$105,4,FALSE),0)+SUMIFS($F$6:F436,$C$6:C436,C436,$E$6:E436,"وارد")-SUMIFS($F$6:F436,$C$6:C436,C436,$E$6:E436,"منصرف"))</f>
        <v/>
      </c>
      <c r="J436" s="8" t="n"/>
    </row>
    <row r="437">
      <c r="A437" s="17" t="n"/>
      <c r="B437" s="8" t="n"/>
      <c r="C437" s="8" t="n"/>
      <c r="D437" s="13">
        <f>IF(C437="","",IFERROR(VLOOKUP(C437,'الأصناف'!$A$6:$B$105,2,FALSE),"رمز غير معروف"))</f>
        <v/>
      </c>
      <c r="E437" s="8" t="n"/>
      <c r="F437" s="9" t="n"/>
      <c r="G437" s="10" t="n"/>
      <c r="H437" s="12">
        <f>IF(E437="وارد",F437*G437,0)</f>
        <v/>
      </c>
      <c r="I437" s="11">
        <f>IF(C437="","",IFERROR(VLOOKUP(C437,'الأصناف'!$A$6:$D$105,4,FALSE),0)+SUMIFS($F$6:F437,$C$6:C437,C437,$E$6:E437,"وارد")-SUMIFS($F$6:F437,$C$6:C437,C437,$E$6:E437,"منصرف"))</f>
        <v/>
      </c>
      <c r="J437" s="8" t="n"/>
    </row>
    <row r="438">
      <c r="A438" s="17" t="n"/>
      <c r="B438" s="8" t="n"/>
      <c r="C438" s="8" t="n"/>
      <c r="D438" s="13">
        <f>IF(C438="","",IFERROR(VLOOKUP(C438,'الأصناف'!$A$6:$B$105,2,FALSE),"رمز غير معروف"))</f>
        <v/>
      </c>
      <c r="E438" s="8" t="n"/>
      <c r="F438" s="9" t="n"/>
      <c r="G438" s="10" t="n"/>
      <c r="H438" s="12">
        <f>IF(E438="وارد",F438*G438,0)</f>
        <v/>
      </c>
      <c r="I438" s="11">
        <f>IF(C438="","",IFERROR(VLOOKUP(C438,'الأصناف'!$A$6:$D$105,4,FALSE),0)+SUMIFS($F$6:F438,$C$6:C438,C438,$E$6:E438,"وارد")-SUMIFS($F$6:F438,$C$6:C438,C438,$E$6:E438,"منصرف"))</f>
        <v/>
      </c>
      <c r="J438" s="8" t="n"/>
    </row>
    <row r="439">
      <c r="A439" s="17" t="n"/>
      <c r="B439" s="8" t="n"/>
      <c r="C439" s="8" t="n"/>
      <c r="D439" s="13">
        <f>IF(C439="","",IFERROR(VLOOKUP(C439,'الأصناف'!$A$6:$B$105,2,FALSE),"رمز غير معروف"))</f>
        <v/>
      </c>
      <c r="E439" s="8" t="n"/>
      <c r="F439" s="9" t="n"/>
      <c r="G439" s="10" t="n"/>
      <c r="H439" s="12">
        <f>IF(E439="وارد",F439*G439,0)</f>
        <v/>
      </c>
      <c r="I439" s="11">
        <f>IF(C439="","",IFERROR(VLOOKUP(C439,'الأصناف'!$A$6:$D$105,4,FALSE),0)+SUMIFS($F$6:F439,$C$6:C439,C439,$E$6:E439,"وارد")-SUMIFS($F$6:F439,$C$6:C439,C439,$E$6:E439,"منصرف"))</f>
        <v/>
      </c>
      <c r="J439" s="8" t="n"/>
    </row>
    <row r="440">
      <c r="A440" s="17" t="n"/>
      <c r="B440" s="8" t="n"/>
      <c r="C440" s="8" t="n"/>
      <c r="D440" s="13">
        <f>IF(C440="","",IFERROR(VLOOKUP(C440,'الأصناف'!$A$6:$B$105,2,FALSE),"رمز غير معروف"))</f>
        <v/>
      </c>
      <c r="E440" s="8" t="n"/>
      <c r="F440" s="9" t="n"/>
      <c r="G440" s="10" t="n"/>
      <c r="H440" s="12">
        <f>IF(E440="وارد",F440*G440,0)</f>
        <v/>
      </c>
      <c r="I440" s="11">
        <f>IF(C440="","",IFERROR(VLOOKUP(C440,'الأصناف'!$A$6:$D$105,4,FALSE),0)+SUMIFS($F$6:F440,$C$6:C440,C440,$E$6:E440,"وارد")-SUMIFS($F$6:F440,$C$6:C440,C440,$E$6:E440,"منصرف"))</f>
        <v/>
      </c>
      <c r="J440" s="8" t="n"/>
    </row>
    <row r="441">
      <c r="A441" s="17" t="n"/>
      <c r="B441" s="8" t="n"/>
      <c r="C441" s="8" t="n"/>
      <c r="D441" s="13">
        <f>IF(C441="","",IFERROR(VLOOKUP(C441,'الأصناف'!$A$6:$B$105,2,FALSE),"رمز غير معروف"))</f>
        <v/>
      </c>
      <c r="E441" s="8" t="n"/>
      <c r="F441" s="9" t="n"/>
      <c r="G441" s="10" t="n"/>
      <c r="H441" s="12">
        <f>IF(E441="وارد",F441*G441,0)</f>
        <v/>
      </c>
      <c r="I441" s="11">
        <f>IF(C441="","",IFERROR(VLOOKUP(C441,'الأصناف'!$A$6:$D$105,4,FALSE),0)+SUMIFS($F$6:F441,$C$6:C441,C441,$E$6:E441,"وارد")-SUMIFS($F$6:F441,$C$6:C441,C441,$E$6:E441,"منصرف"))</f>
        <v/>
      </c>
      <c r="J441" s="8" t="n"/>
    </row>
    <row r="442">
      <c r="A442" s="17" t="n"/>
      <c r="B442" s="8" t="n"/>
      <c r="C442" s="8" t="n"/>
      <c r="D442" s="13">
        <f>IF(C442="","",IFERROR(VLOOKUP(C442,'الأصناف'!$A$6:$B$105,2,FALSE),"رمز غير معروف"))</f>
        <v/>
      </c>
      <c r="E442" s="8" t="n"/>
      <c r="F442" s="9" t="n"/>
      <c r="G442" s="10" t="n"/>
      <c r="H442" s="12">
        <f>IF(E442="وارد",F442*G442,0)</f>
        <v/>
      </c>
      <c r="I442" s="11">
        <f>IF(C442="","",IFERROR(VLOOKUP(C442,'الأصناف'!$A$6:$D$105,4,FALSE),0)+SUMIFS($F$6:F442,$C$6:C442,C442,$E$6:E442,"وارد")-SUMIFS($F$6:F442,$C$6:C442,C442,$E$6:E442,"منصرف"))</f>
        <v/>
      </c>
      <c r="J442" s="8" t="n"/>
    </row>
    <row r="443">
      <c r="A443" s="17" t="n"/>
      <c r="B443" s="8" t="n"/>
      <c r="C443" s="8" t="n"/>
      <c r="D443" s="13">
        <f>IF(C443="","",IFERROR(VLOOKUP(C443,'الأصناف'!$A$6:$B$105,2,FALSE),"رمز غير معروف"))</f>
        <v/>
      </c>
      <c r="E443" s="8" t="n"/>
      <c r="F443" s="9" t="n"/>
      <c r="G443" s="10" t="n"/>
      <c r="H443" s="12">
        <f>IF(E443="وارد",F443*G443,0)</f>
        <v/>
      </c>
      <c r="I443" s="11">
        <f>IF(C443="","",IFERROR(VLOOKUP(C443,'الأصناف'!$A$6:$D$105,4,FALSE),0)+SUMIFS($F$6:F443,$C$6:C443,C443,$E$6:E443,"وارد")-SUMIFS($F$6:F443,$C$6:C443,C443,$E$6:E443,"منصرف"))</f>
        <v/>
      </c>
      <c r="J443" s="8" t="n"/>
    </row>
    <row r="444">
      <c r="A444" s="17" t="n"/>
      <c r="B444" s="8" t="n"/>
      <c r="C444" s="8" t="n"/>
      <c r="D444" s="13">
        <f>IF(C444="","",IFERROR(VLOOKUP(C444,'الأصناف'!$A$6:$B$105,2,FALSE),"رمز غير معروف"))</f>
        <v/>
      </c>
      <c r="E444" s="8" t="n"/>
      <c r="F444" s="9" t="n"/>
      <c r="G444" s="10" t="n"/>
      <c r="H444" s="12">
        <f>IF(E444="وارد",F444*G444,0)</f>
        <v/>
      </c>
      <c r="I444" s="11">
        <f>IF(C444="","",IFERROR(VLOOKUP(C444,'الأصناف'!$A$6:$D$105,4,FALSE),0)+SUMIFS($F$6:F444,$C$6:C444,C444,$E$6:E444,"وارد")-SUMIFS($F$6:F444,$C$6:C444,C444,$E$6:E444,"منصرف"))</f>
        <v/>
      </c>
      <c r="J444" s="8" t="n"/>
    </row>
    <row r="445">
      <c r="A445" s="17" t="n"/>
      <c r="B445" s="8" t="n"/>
      <c r="C445" s="8" t="n"/>
      <c r="D445" s="13">
        <f>IF(C445="","",IFERROR(VLOOKUP(C445,'الأصناف'!$A$6:$B$105,2,FALSE),"رمز غير معروف"))</f>
        <v/>
      </c>
      <c r="E445" s="8" t="n"/>
      <c r="F445" s="9" t="n"/>
      <c r="G445" s="10" t="n"/>
      <c r="H445" s="12">
        <f>IF(E445="وارد",F445*G445,0)</f>
        <v/>
      </c>
      <c r="I445" s="11">
        <f>IF(C445="","",IFERROR(VLOOKUP(C445,'الأصناف'!$A$6:$D$105,4,FALSE),0)+SUMIFS($F$6:F445,$C$6:C445,C445,$E$6:E445,"وارد")-SUMIFS($F$6:F445,$C$6:C445,C445,$E$6:E445,"منصرف"))</f>
        <v/>
      </c>
      <c r="J445" s="8" t="n"/>
    </row>
    <row r="446">
      <c r="A446" s="17" t="n"/>
      <c r="B446" s="8" t="n"/>
      <c r="C446" s="8" t="n"/>
      <c r="D446" s="13">
        <f>IF(C446="","",IFERROR(VLOOKUP(C446,'الأصناف'!$A$6:$B$105,2,FALSE),"رمز غير معروف"))</f>
        <v/>
      </c>
      <c r="E446" s="8" t="n"/>
      <c r="F446" s="9" t="n"/>
      <c r="G446" s="10" t="n"/>
      <c r="H446" s="12">
        <f>IF(E446="وارد",F446*G446,0)</f>
        <v/>
      </c>
      <c r="I446" s="11">
        <f>IF(C446="","",IFERROR(VLOOKUP(C446,'الأصناف'!$A$6:$D$105,4,FALSE),0)+SUMIFS($F$6:F446,$C$6:C446,C446,$E$6:E446,"وارد")-SUMIFS($F$6:F446,$C$6:C446,C446,$E$6:E446,"منصرف"))</f>
        <v/>
      </c>
      <c r="J446" s="8" t="n"/>
    </row>
    <row r="447">
      <c r="A447" s="17" t="n"/>
      <c r="B447" s="8" t="n"/>
      <c r="C447" s="8" t="n"/>
      <c r="D447" s="13">
        <f>IF(C447="","",IFERROR(VLOOKUP(C447,'الأصناف'!$A$6:$B$105,2,FALSE),"رمز غير معروف"))</f>
        <v/>
      </c>
      <c r="E447" s="8" t="n"/>
      <c r="F447" s="9" t="n"/>
      <c r="G447" s="10" t="n"/>
      <c r="H447" s="12">
        <f>IF(E447="وارد",F447*G447,0)</f>
        <v/>
      </c>
      <c r="I447" s="11">
        <f>IF(C447="","",IFERROR(VLOOKUP(C447,'الأصناف'!$A$6:$D$105,4,FALSE),0)+SUMIFS($F$6:F447,$C$6:C447,C447,$E$6:E447,"وارد")-SUMIFS($F$6:F447,$C$6:C447,C447,$E$6:E447,"منصرف"))</f>
        <v/>
      </c>
      <c r="J447" s="8" t="n"/>
    </row>
    <row r="448">
      <c r="A448" s="17" t="n"/>
      <c r="B448" s="8" t="n"/>
      <c r="C448" s="8" t="n"/>
      <c r="D448" s="13">
        <f>IF(C448="","",IFERROR(VLOOKUP(C448,'الأصناف'!$A$6:$B$105,2,FALSE),"رمز غير معروف"))</f>
        <v/>
      </c>
      <c r="E448" s="8" t="n"/>
      <c r="F448" s="9" t="n"/>
      <c r="G448" s="10" t="n"/>
      <c r="H448" s="12">
        <f>IF(E448="وارد",F448*G448,0)</f>
        <v/>
      </c>
      <c r="I448" s="11">
        <f>IF(C448="","",IFERROR(VLOOKUP(C448,'الأصناف'!$A$6:$D$105,4,FALSE),0)+SUMIFS($F$6:F448,$C$6:C448,C448,$E$6:E448,"وارد")-SUMIFS($F$6:F448,$C$6:C448,C448,$E$6:E448,"منصرف"))</f>
        <v/>
      </c>
      <c r="J448" s="8" t="n"/>
    </row>
    <row r="449">
      <c r="A449" s="17" t="n"/>
      <c r="B449" s="8" t="n"/>
      <c r="C449" s="8" t="n"/>
      <c r="D449" s="13">
        <f>IF(C449="","",IFERROR(VLOOKUP(C449,'الأصناف'!$A$6:$B$105,2,FALSE),"رمز غير معروف"))</f>
        <v/>
      </c>
      <c r="E449" s="8" t="n"/>
      <c r="F449" s="9" t="n"/>
      <c r="G449" s="10" t="n"/>
      <c r="H449" s="12">
        <f>IF(E449="وارد",F449*G449,0)</f>
        <v/>
      </c>
      <c r="I449" s="11">
        <f>IF(C449="","",IFERROR(VLOOKUP(C449,'الأصناف'!$A$6:$D$105,4,FALSE),0)+SUMIFS($F$6:F449,$C$6:C449,C449,$E$6:E449,"وارد")-SUMIFS($F$6:F449,$C$6:C449,C449,$E$6:E449,"منصرف"))</f>
        <v/>
      </c>
      <c r="J449" s="8" t="n"/>
    </row>
    <row r="450">
      <c r="A450" s="17" t="n"/>
      <c r="B450" s="8" t="n"/>
      <c r="C450" s="8" t="n"/>
      <c r="D450" s="13">
        <f>IF(C450="","",IFERROR(VLOOKUP(C450,'الأصناف'!$A$6:$B$105,2,FALSE),"رمز غير معروف"))</f>
        <v/>
      </c>
      <c r="E450" s="8" t="n"/>
      <c r="F450" s="9" t="n"/>
      <c r="G450" s="10" t="n"/>
      <c r="H450" s="12">
        <f>IF(E450="وارد",F450*G450,0)</f>
        <v/>
      </c>
      <c r="I450" s="11">
        <f>IF(C450="","",IFERROR(VLOOKUP(C450,'الأصناف'!$A$6:$D$105,4,FALSE),0)+SUMIFS($F$6:F450,$C$6:C450,C450,$E$6:E450,"وارد")-SUMIFS($F$6:F450,$C$6:C450,C450,$E$6:E450,"منصرف"))</f>
        <v/>
      </c>
      <c r="J450" s="8" t="n"/>
    </row>
    <row r="451">
      <c r="A451" s="17" t="n"/>
      <c r="B451" s="8" t="n"/>
      <c r="C451" s="8" t="n"/>
      <c r="D451" s="13">
        <f>IF(C451="","",IFERROR(VLOOKUP(C451,'الأصناف'!$A$6:$B$105,2,FALSE),"رمز غير معروف"))</f>
        <v/>
      </c>
      <c r="E451" s="8" t="n"/>
      <c r="F451" s="9" t="n"/>
      <c r="G451" s="10" t="n"/>
      <c r="H451" s="12">
        <f>IF(E451="وارد",F451*G451,0)</f>
        <v/>
      </c>
      <c r="I451" s="11">
        <f>IF(C451="","",IFERROR(VLOOKUP(C451,'الأصناف'!$A$6:$D$105,4,FALSE),0)+SUMIFS($F$6:F451,$C$6:C451,C451,$E$6:E451,"وارد")-SUMIFS($F$6:F451,$C$6:C451,C451,$E$6:E451,"منصرف"))</f>
        <v/>
      </c>
      <c r="J451" s="8" t="n"/>
    </row>
    <row r="452">
      <c r="A452" s="17" t="n"/>
      <c r="B452" s="8" t="n"/>
      <c r="C452" s="8" t="n"/>
      <c r="D452" s="13">
        <f>IF(C452="","",IFERROR(VLOOKUP(C452,'الأصناف'!$A$6:$B$105,2,FALSE),"رمز غير معروف"))</f>
        <v/>
      </c>
      <c r="E452" s="8" t="n"/>
      <c r="F452" s="9" t="n"/>
      <c r="G452" s="10" t="n"/>
      <c r="H452" s="12">
        <f>IF(E452="وارد",F452*G452,0)</f>
        <v/>
      </c>
      <c r="I452" s="11">
        <f>IF(C452="","",IFERROR(VLOOKUP(C452,'الأصناف'!$A$6:$D$105,4,FALSE),0)+SUMIFS($F$6:F452,$C$6:C452,C452,$E$6:E452,"وارد")-SUMIFS($F$6:F452,$C$6:C452,C452,$E$6:E452,"منصرف"))</f>
        <v/>
      </c>
      <c r="J452" s="8" t="n"/>
    </row>
    <row r="453">
      <c r="A453" s="17" t="n"/>
      <c r="B453" s="8" t="n"/>
      <c r="C453" s="8" t="n"/>
      <c r="D453" s="13">
        <f>IF(C453="","",IFERROR(VLOOKUP(C453,'الأصناف'!$A$6:$B$105,2,FALSE),"رمز غير معروف"))</f>
        <v/>
      </c>
      <c r="E453" s="8" t="n"/>
      <c r="F453" s="9" t="n"/>
      <c r="G453" s="10" t="n"/>
      <c r="H453" s="12">
        <f>IF(E453="وارد",F453*G453,0)</f>
        <v/>
      </c>
      <c r="I453" s="11">
        <f>IF(C453="","",IFERROR(VLOOKUP(C453,'الأصناف'!$A$6:$D$105,4,FALSE),0)+SUMIFS($F$6:F453,$C$6:C453,C453,$E$6:E453,"وارد")-SUMIFS($F$6:F453,$C$6:C453,C453,$E$6:E453,"منصرف"))</f>
        <v/>
      </c>
      <c r="J453" s="8" t="n"/>
    </row>
    <row r="454">
      <c r="A454" s="17" t="n"/>
      <c r="B454" s="8" t="n"/>
      <c r="C454" s="8" t="n"/>
      <c r="D454" s="13">
        <f>IF(C454="","",IFERROR(VLOOKUP(C454,'الأصناف'!$A$6:$B$105,2,FALSE),"رمز غير معروف"))</f>
        <v/>
      </c>
      <c r="E454" s="8" t="n"/>
      <c r="F454" s="9" t="n"/>
      <c r="G454" s="10" t="n"/>
      <c r="H454" s="12">
        <f>IF(E454="وارد",F454*G454,0)</f>
        <v/>
      </c>
      <c r="I454" s="11">
        <f>IF(C454="","",IFERROR(VLOOKUP(C454,'الأصناف'!$A$6:$D$105,4,FALSE),0)+SUMIFS($F$6:F454,$C$6:C454,C454,$E$6:E454,"وارد")-SUMIFS($F$6:F454,$C$6:C454,C454,$E$6:E454,"منصرف"))</f>
        <v/>
      </c>
      <c r="J454" s="8" t="n"/>
    </row>
    <row r="455">
      <c r="A455" s="17" t="n"/>
      <c r="B455" s="8" t="n"/>
      <c r="C455" s="8" t="n"/>
      <c r="D455" s="13">
        <f>IF(C455="","",IFERROR(VLOOKUP(C455,'الأصناف'!$A$6:$B$105,2,FALSE),"رمز غير معروف"))</f>
        <v/>
      </c>
      <c r="E455" s="8" t="n"/>
      <c r="F455" s="9" t="n"/>
      <c r="G455" s="10" t="n"/>
      <c r="H455" s="12">
        <f>IF(E455="وارد",F455*G455,0)</f>
        <v/>
      </c>
      <c r="I455" s="11">
        <f>IF(C455="","",IFERROR(VLOOKUP(C455,'الأصناف'!$A$6:$D$105,4,FALSE),0)+SUMIFS($F$6:F455,$C$6:C455,C455,$E$6:E455,"وارد")-SUMIFS($F$6:F455,$C$6:C455,C455,$E$6:E455,"منصرف"))</f>
        <v/>
      </c>
      <c r="J455" s="8" t="n"/>
    </row>
    <row r="456">
      <c r="A456" s="17" t="n"/>
      <c r="B456" s="8" t="n"/>
      <c r="C456" s="8" t="n"/>
      <c r="D456" s="13">
        <f>IF(C456="","",IFERROR(VLOOKUP(C456,'الأصناف'!$A$6:$B$105,2,FALSE),"رمز غير معروف"))</f>
        <v/>
      </c>
      <c r="E456" s="8" t="n"/>
      <c r="F456" s="9" t="n"/>
      <c r="G456" s="10" t="n"/>
      <c r="H456" s="12">
        <f>IF(E456="وارد",F456*G456,0)</f>
        <v/>
      </c>
      <c r="I456" s="11">
        <f>IF(C456="","",IFERROR(VLOOKUP(C456,'الأصناف'!$A$6:$D$105,4,FALSE),0)+SUMIFS($F$6:F456,$C$6:C456,C456,$E$6:E456,"وارد")-SUMIFS($F$6:F456,$C$6:C456,C456,$E$6:E456,"منصرف"))</f>
        <v/>
      </c>
      <c r="J456" s="8" t="n"/>
    </row>
    <row r="457">
      <c r="A457" s="17" t="n"/>
      <c r="B457" s="8" t="n"/>
      <c r="C457" s="8" t="n"/>
      <c r="D457" s="13">
        <f>IF(C457="","",IFERROR(VLOOKUP(C457,'الأصناف'!$A$6:$B$105,2,FALSE),"رمز غير معروف"))</f>
        <v/>
      </c>
      <c r="E457" s="8" t="n"/>
      <c r="F457" s="9" t="n"/>
      <c r="G457" s="10" t="n"/>
      <c r="H457" s="12">
        <f>IF(E457="وارد",F457*G457,0)</f>
        <v/>
      </c>
      <c r="I457" s="11">
        <f>IF(C457="","",IFERROR(VLOOKUP(C457,'الأصناف'!$A$6:$D$105,4,FALSE),0)+SUMIFS($F$6:F457,$C$6:C457,C457,$E$6:E457,"وارد")-SUMIFS($F$6:F457,$C$6:C457,C457,$E$6:E457,"منصرف"))</f>
        <v/>
      </c>
      <c r="J457" s="8" t="n"/>
    </row>
    <row r="458">
      <c r="A458" s="17" t="n"/>
      <c r="B458" s="8" t="n"/>
      <c r="C458" s="8" t="n"/>
      <c r="D458" s="13">
        <f>IF(C458="","",IFERROR(VLOOKUP(C458,'الأصناف'!$A$6:$B$105,2,FALSE),"رمز غير معروف"))</f>
        <v/>
      </c>
      <c r="E458" s="8" t="n"/>
      <c r="F458" s="9" t="n"/>
      <c r="G458" s="10" t="n"/>
      <c r="H458" s="12">
        <f>IF(E458="وارد",F458*G458,0)</f>
        <v/>
      </c>
      <c r="I458" s="11">
        <f>IF(C458="","",IFERROR(VLOOKUP(C458,'الأصناف'!$A$6:$D$105,4,FALSE),0)+SUMIFS($F$6:F458,$C$6:C458,C458,$E$6:E458,"وارد")-SUMIFS($F$6:F458,$C$6:C458,C458,$E$6:E458,"منصرف"))</f>
        <v/>
      </c>
      <c r="J458" s="8" t="n"/>
    </row>
    <row r="459">
      <c r="A459" s="17" t="n"/>
      <c r="B459" s="8" t="n"/>
      <c r="C459" s="8" t="n"/>
      <c r="D459" s="13">
        <f>IF(C459="","",IFERROR(VLOOKUP(C459,'الأصناف'!$A$6:$B$105,2,FALSE),"رمز غير معروف"))</f>
        <v/>
      </c>
      <c r="E459" s="8" t="n"/>
      <c r="F459" s="9" t="n"/>
      <c r="G459" s="10" t="n"/>
      <c r="H459" s="12">
        <f>IF(E459="وارد",F459*G459,0)</f>
        <v/>
      </c>
      <c r="I459" s="11">
        <f>IF(C459="","",IFERROR(VLOOKUP(C459,'الأصناف'!$A$6:$D$105,4,FALSE),0)+SUMIFS($F$6:F459,$C$6:C459,C459,$E$6:E459,"وارد")-SUMIFS($F$6:F459,$C$6:C459,C459,$E$6:E459,"منصرف"))</f>
        <v/>
      </c>
      <c r="J459" s="8" t="n"/>
    </row>
    <row r="460">
      <c r="A460" s="17" t="n"/>
      <c r="B460" s="8" t="n"/>
      <c r="C460" s="8" t="n"/>
      <c r="D460" s="13">
        <f>IF(C460="","",IFERROR(VLOOKUP(C460,'الأصناف'!$A$6:$B$105,2,FALSE),"رمز غير معروف"))</f>
        <v/>
      </c>
      <c r="E460" s="8" t="n"/>
      <c r="F460" s="9" t="n"/>
      <c r="G460" s="10" t="n"/>
      <c r="H460" s="12">
        <f>IF(E460="وارد",F460*G460,0)</f>
        <v/>
      </c>
      <c r="I460" s="11">
        <f>IF(C460="","",IFERROR(VLOOKUP(C460,'الأصناف'!$A$6:$D$105,4,FALSE),0)+SUMIFS($F$6:F460,$C$6:C460,C460,$E$6:E460,"وارد")-SUMIFS($F$6:F460,$C$6:C460,C460,$E$6:E460,"منصرف"))</f>
        <v/>
      </c>
      <c r="J460" s="8" t="n"/>
    </row>
    <row r="461">
      <c r="A461" s="17" t="n"/>
      <c r="B461" s="8" t="n"/>
      <c r="C461" s="8" t="n"/>
      <c r="D461" s="13">
        <f>IF(C461="","",IFERROR(VLOOKUP(C461,'الأصناف'!$A$6:$B$105,2,FALSE),"رمز غير معروف"))</f>
        <v/>
      </c>
      <c r="E461" s="8" t="n"/>
      <c r="F461" s="9" t="n"/>
      <c r="G461" s="10" t="n"/>
      <c r="H461" s="12">
        <f>IF(E461="وارد",F461*G461,0)</f>
        <v/>
      </c>
      <c r="I461" s="11">
        <f>IF(C461="","",IFERROR(VLOOKUP(C461,'الأصناف'!$A$6:$D$105,4,FALSE),0)+SUMIFS($F$6:F461,$C$6:C461,C461,$E$6:E461,"وارد")-SUMIFS($F$6:F461,$C$6:C461,C461,$E$6:E461,"منصرف"))</f>
        <v/>
      </c>
      <c r="J461" s="8" t="n"/>
    </row>
    <row r="462">
      <c r="A462" s="17" t="n"/>
      <c r="B462" s="8" t="n"/>
      <c r="C462" s="8" t="n"/>
      <c r="D462" s="13">
        <f>IF(C462="","",IFERROR(VLOOKUP(C462,'الأصناف'!$A$6:$B$105,2,FALSE),"رمز غير معروف"))</f>
        <v/>
      </c>
      <c r="E462" s="8" t="n"/>
      <c r="F462" s="9" t="n"/>
      <c r="G462" s="10" t="n"/>
      <c r="H462" s="12">
        <f>IF(E462="وارد",F462*G462,0)</f>
        <v/>
      </c>
      <c r="I462" s="11">
        <f>IF(C462="","",IFERROR(VLOOKUP(C462,'الأصناف'!$A$6:$D$105,4,FALSE),0)+SUMIFS($F$6:F462,$C$6:C462,C462,$E$6:E462,"وارد")-SUMIFS($F$6:F462,$C$6:C462,C462,$E$6:E462,"منصرف"))</f>
        <v/>
      </c>
      <c r="J462" s="8" t="n"/>
    </row>
    <row r="463">
      <c r="A463" s="17" t="n"/>
      <c r="B463" s="8" t="n"/>
      <c r="C463" s="8" t="n"/>
      <c r="D463" s="13">
        <f>IF(C463="","",IFERROR(VLOOKUP(C463,'الأصناف'!$A$6:$B$105,2,FALSE),"رمز غير معروف"))</f>
        <v/>
      </c>
      <c r="E463" s="8" t="n"/>
      <c r="F463" s="9" t="n"/>
      <c r="G463" s="10" t="n"/>
      <c r="H463" s="12">
        <f>IF(E463="وارد",F463*G463,0)</f>
        <v/>
      </c>
      <c r="I463" s="11">
        <f>IF(C463="","",IFERROR(VLOOKUP(C463,'الأصناف'!$A$6:$D$105,4,FALSE),0)+SUMIFS($F$6:F463,$C$6:C463,C463,$E$6:E463,"وارد")-SUMIFS($F$6:F463,$C$6:C463,C463,$E$6:E463,"منصرف"))</f>
        <v/>
      </c>
      <c r="J463" s="8" t="n"/>
    </row>
    <row r="464">
      <c r="A464" s="17" t="n"/>
      <c r="B464" s="8" t="n"/>
      <c r="C464" s="8" t="n"/>
      <c r="D464" s="13">
        <f>IF(C464="","",IFERROR(VLOOKUP(C464,'الأصناف'!$A$6:$B$105,2,FALSE),"رمز غير معروف"))</f>
        <v/>
      </c>
      <c r="E464" s="8" t="n"/>
      <c r="F464" s="9" t="n"/>
      <c r="G464" s="10" t="n"/>
      <c r="H464" s="12">
        <f>IF(E464="وارد",F464*G464,0)</f>
        <v/>
      </c>
      <c r="I464" s="11">
        <f>IF(C464="","",IFERROR(VLOOKUP(C464,'الأصناف'!$A$6:$D$105,4,FALSE),0)+SUMIFS($F$6:F464,$C$6:C464,C464,$E$6:E464,"وارد")-SUMIFS($F$6:F464,$C$6:C464,C464,$E$6:E464,"منصرف"))</f>
        <v/>
      </c>
      <c r="J464" s="8" t="n"/>
    </row>
    <row r="465">
      <c r="A465" s="17" t="n"/>
      <c r="B465" s="8" t="n"/>
      <c r="C465" s="8" t="n"/>
      <c r="D465" s="13">
        <f>IF(C465="","",IFERROR(VLOOKUP(C465,'الأصناف'!$A$6:$B$105,2,FALSE),"رمز غير معروف"))</f>
        <v/>
      </c>
      <c r="E465" s="8" t="n"/>
      <c r="F465" s="9" t="n"/>
      <c r="G465" s="10" t="n"/>
      <c r="H465" s="12">
        <f>IF(E465="وارد",F465*G465,0)</f>
        <v/>
      </c>
      <c r="I465" s="11">
        <f>IF(C465="","",IFERROR(VLOOKUP(C465,'الأصناف'!$A$6:$D$105,4,FALSE),0)+SUMIFS($F$6:F465,$C$6:C465,C465,$E$6:E465,"وارد")-SUMIFS($F$6:F465,$C$6:C465,C465,$E$6:E465,"منصرف"))</f>
        <v/>
      </c>
      <c r="J465" s="8" t="n"/>
    </row>
    <row r="466">
      <c r="A466" s="17" t="n"/>
      <c r="B466" s="8" t="n"/>
      <c r="C466" s="8" t="n"/>
      <c r="D466" s="13">
        <f>IF(C466="","",IFERROR(VLOOKUP(C466,'الأصناف'!$A$6:$B$105,2,FALSE),"رمز غير معروف"))</f>
        <v/>
      </c>
      <c r="E466" s="8" t="n"/>
      <c r="F466" s="9" t="n"/>
      <c r="G466" s="10" t="n"/>
      <c r="H466" s="12">
        <f>IF(E466="وارد",F466*G466,0)</f>
        <v/>
      </c>
      <c r="I466" s="11">
        <f>IF(C466="","",IFERROR(VLOOKUP(C466,'الأصناف'!$A$6:$D$105,4,FALSE),0)+SUMIFS($F$6:F466,$C$6:C466,C466,$E$6:E466,"وارد")-SUMIFS($F$6:F466,$C$6:C466,C466,$E$6:E466,"منصرف"))</f>
        <v/>
      </c>
      <c r="J466" s="8" t="n"/>
    </row>
    <row r="467">
      <c r="A467" s="17" t="n"/>
      <c r="B467" s="8" t="n"/>
      <c r="C467" s="8" t="n"/>
      <c r="D467" s="13">
        <f>IF(C467="","",IFERROR(VLOOKUP(C467,'الأصناف'!$A$6:$B$105,2,FALSE),"رمز غير معروف"))</f>
        <v/>
      </c>
      <c r="E467" s="8" t="n"/>
      <c r="F467" s="9" t="n"/>
      <c r="G467" s="10" t="n"/>
      <c r="H467" s="12">
        <f>IF(E467="وارد",F467*G467,0)</f>
        <v/>
      </c>
      <c r="I467" s="11">
        <f>IF(C467="","",IFERROR(VLOOKUP(C467,'الأصناف'!$A$6:$D$105,4,FALSE),0)+SUMIFS($F$6:F467,$C$6:C467,C467,$E$6:E467,"وارد")-SUMIFS($F$6:F467,$C$6:C467,C467,$E$6:E467,"منصرف"))</f>
        <v/>
      </c>
      <c r="J467" s="8" t="n"/>
    </row>
    <row r="468">
      <c r="A468" s="17" t="n"/>
      <c r="B468" s="8" t="n"/>
      <c r="C468" s="8" t="n"/>
      <c r="D468" s="13">
        <f>IF(C468="","",IFERROR(VLOOKUP(C468,'الأصناف'!$A$6:$B$105,2,FALSE),"رمز غير معروف"))</f>
        <v/>
      </c>
      <c r="E468" s="8" t="n"/>
      <c r="F468" s="9" t="n"/>
      <c r="G468" s="10" t="n"/>
      <c r="H468" s="12">
        <f>IF(E468="وارد",F468*G468,0)</f>
        <v/>
      </c>
      <c r="I468" s="11">
        <f>IF(C468="","",IFERROR(VLOOKUP(C468,'الأصناف'!$A$6:$D$105,4,FALSE),0)+SUMIFS($F$6:F468,$C$6:C468,C468,$E$6:E468,"وارد")-SUMIFS($F$6:F468,$C$6:C468,C468,$E$6:E468,"منصرف"))</f>
        <v/>
      </c>
      <c r="J468" s="8" t="n"/>
    </row>
    <row r="469">
      <c r="A469" s="17" t="n"/>
      <c r="B469" s="8" t="n"/>
      <c r="C469" s="8" t="n"/>
      <c r="D469" s="13">
        <f>IF(C469="","",IFERROR(VLOOKUP(C469,'الأصناف'!$A$6:$B$105,2,FALSE),"رمز غير معروف"))</f>
        <v/>
      </c>
      <c r="E469" s="8" t="n"/>
      <c r="F469" s="9" t="n"/>
      <c r="G469" s="10" t="n"/>
      <c r="H469" s="12">
        <f>IF(E469="وارد",F469*G469,0)</f>
        <v/>
      </c>
      <c r="I469" s="11">
        <f>IF(C469="","",IFERROR(VLOOKUP(C469,'الأصناف'!$A$6:$D$105,4,FALSE),0)+SUMIFS($F$6:F469,$C$6:C469,C469,$E$6:E469,"وارد")-SUMIFS($F$6:F469,$C$6:C469,C469,$E$6:E469,"منصرف"))</f>
        <v/>
      </c>
      <c r="J469" s="8" t="n"/>
    </row>
    <row r="470">
      <c r="A470" s="17" t="n"/>
      <c r="B470" s="8" t="n"/>
      <c r="C470" s="8" t="n"/>
      <c r="D470" s="13">
        <f>IF(C470="","",IFERROR(VLOOKUP(C470,'الأصناف'!$A$6:$B$105,2,FALSE),"رمز غير معروف"))</f>
        <v/>
      </c>
      <c r="E470" s="8" t="n"/>
      <c r="F470" s="9" t="n"/>
      <c r="G470" s="10" t="n"/>
      <c r="H470" s="12">
        <f>IF(E470="وارد",F470*G470,0)</f>
        <v/>
      </c>
      <c r="I470" s="11">
        <f>IF(C470="","",IFERROR(VLOOKUP(C470,'الأصناف'!$A$6:$D$105,4,FALSE),0)+SUMIFS($F$6:F470,$C$6:C470,C470,$E$6:E470,"وارد")-SUMIFS($F$6:F470,$C$6:C470,C470,$E$6:E470,"منصرف"))</f>
        <v/>
      </c>
      <c r="J470" s="8" t="n"/>
    </row>
    <row r="471">
      <c r="A471" s="17" t="n"/>
      <c r="B471" s="8" t="n"/>
      <c r="C471" s="8" t="n"/>
      <c r="D471" s="13">
        <f>IF(C471="","",IFERROR(VLOOKUP(C471,'الأصناف'!$A$6:$B$105,2,FALSE),"رمز غير معروف"))</f>
        <v/>
      </c>
      <c r="E471" s="8" t="n"/>
      <c r="F471" s="9" t="n"/>
      <c r="G471" s="10" t="n"/>
      <c r="H471" s="12">
        <f>IF(E471="وارد",F471*G471,0)</f>
        <v/>
      </c>
      <c r="I471" s="11">
        <f>IF(C471="","",IFERROR(VLOOKUP(C471,'الأصناف'!$A$6:$D$105,4,FALSE),0)+SUMIFS($F$6:F471,$C$6:C471,C471,$E$6:E471,"وارد")-SUMIFS($F$6:F471,$C$6:C471,C471,$E$6:E471,"منصرف"))</f>
        <v/>
      </c>
      <c r="J471" s="8" t="n"/>
    </row>
    <row r="472">
      <c r="A472" s="17" t="n"/>
      <c r="B472" s="8" t="n"/>
      <c r="C472" s="8" t="n"/>
      <c r="D472" s="13">
        <f>IF(C472="","",IFERROR(VLOOKUP(C472,'الأصناف'!$A$6:$B$105,2,FALSE),"رمز غير معروف"))</f>
        <v/>
      </c>
      <c r="E472" s="8" t="n"/>
      <c r="F472" s="9" t="n"/>
      <c r="G472" s="10" t="n"/>
      <c r="H472" s="12">
        <f>IF(E472="وارد",F472*G472,0)</f>
        <v/>
      </c>
      <c r="I472" s="11">
        <f>IF(C472="","",IFERROR(VLOOKUP(C472,'الأصناف'!$A$6:$D$105,4,FALSE),0)+SUMIFS($F$6:F472,$C$6:C472,C472,$E$6:E472,"وارد")-SUMIFS($F$6:F472,$C$6:C472,C472,$E$6:E472,"منصرف"))</f>
        <v/>
      </c>
      <c r="J472" s="8" t="n"/>
    </row>
    <row r="473">
      <c r="A473" s="17" t="n"/>
      <c r="B473" s="8" t="n"/>
      <c r="C473" s="8" t="n"/>
      <c r="D473" s="13">
        <f>IF(C473="","",IFERROR(VLOOKUP(C473,'الأصناف'!$A$6:$B$105,2,FALSE),"رمز غير معروف"))</f>
        <v/>
      </c>
      <c r="E473" s="8" t="n"/>
      <c r="F473" s="9" t="n"/>
      <c r="G473" s="10" t="n"/>
      <c r="H473" s="12">
        <f>IF(E473="وارد",F473*G473,0)</f>
        <v/>
      </c>
      <c r="I473" s="11">
        <f>IF(C473="","",IFERROR(VLOOKUP(C473,'الأصناف'!$A$6:$D$105,4,FALSE),0)+SUMIFS($F$6:F473,$C$6:C473,C473,$E$6:E473,"وارد")-SUMIFS($F$6:F473,$C$6:C473,C473,$E$6:E473,"منصرف"))</f>
        <v/>
      </c>
      <c r="J473" s="8" t="n"/>
    </row>
    <row r="474">
      <c r="A474" s="17" t="n"/>
      <c r="B474" s="8" t="n"/>
      <c r="C474" s="8" t="n"/>
      <c r="D474" s="13">
        <f>IF(C474="","",IFERROR(VLOOKUP(C474,'الأصناف'!$A$6:$B$105,2,FALSE),"رمز غير معروف"))</f>
        <v/>
      </c>
      <c r="E474" s="8" t="n"/>
      <c r="F474" s="9" t="n"/>
      <c r="G474" s="10" t="n"/>
      <c r="H474" s="12">
        <f>IF(E474="وارد",F474*G474,0)</f>
        <v/>
      </c>
      <c r="I474" s="11">
        <f>IF(C474="","",IFERROR(VLOOKUP(C474,'الأصناف'!$A$6:$D$105,4,FALSE),0)+SUMIFS($F$6:F474,$C$6:C474,C474,$E$6:E474,"وارد")-SUMIFS($F$6:F474,$C$6:C474,C474,$E$6:E474,"منصرف"))</f>
        <v/>
      </c>
      <c r="J474" s="8" t="n"/>
    </row>
    <row r="475">
      <c r="A475" s="17" t="n"/>
      <c r="B475" s="8" t="n"/>
      <c r="C475" s="8" t="n"/>
      <c r="D475" s="13">
        <f>IF(C475="","",IFERROR(VLOOKUP(C475,'الأصناف'!$A$6:$B$105,2,FALSE),"رمز غير معروف"))</f>
        <v/>
      </c>
      <c r="E475" s="8" t="n"/>
      <c r="F475" s="9" t="n"/>
      <c r="G475" s="10" t="n"/>
      <c r="H475" s="12">
        <f>IF(E475="وارد",F475*G475,0)</f>
        <v/>
      </c>
      <c r="I475" s="11">
        <f>IF(C475="","",IFERROR(VLOOKUP(C475,'الأصناف'!$A$6:$D$105,4,FALSE),0)+SUMIFS($F$6:F475,$C$6:C475,C475,$E$6:E475,"وارد")-SUMIFS($F$6:F475,$C$6:C475,C475,$E$6:E475,"منصرف"))</f>
        <v/>
      </c>
      <c r="J475" s="8" t="n"/>
    </row>
    <row r="476">
      <c r="A476" s="17" t="n"/>
      <c r="B476" s="8" t="n"/>
      <c r="C476" s="8" t="n"/>
      <c r="D476" s="13">
        <f>IF(C476="","",IFERROR(VLOOKUP(C476,'الأصناف'!$A$6:$B$105,2,FALSE),"رمز غير معروف"))</f>
        <v/>
      </c>
      <c r="E476" s="8" t="n"/>
      <c r="F476" s="9" t="n"/>
      <c r="G476" s="10" t="n"/>
      <c r="H476" s="12">
        <f>IF(E476="وارد",F476*G476,0)</f>
        <v/>
      </c>
      <c r="I476" s="11">
        <f>IF(C476="","",IFERROR(VLOOKUP(C476,'الأصناف'!$A$6:$D$105,4,FALSE),0)+SUMIFS($F$6:F476,$C$6:C476,C476,$E$6:E476,"وارد")-SUMIFS($F$6:F476,$C$6:C476,C476,$E$6:E476,"منصرف"))</f>
        <v/>
      </c>
      <c r="J476" s="8" t="n"/>
    </row>
    <row r="477">
      <c r="A477" s="17" t="n"/>
      <c r="B477" s="8" t="n"/>
      <c r="C477" s="8" t="n"/>
      <c r="D477" s="13">
        <f>IF(C477="","",IFERROR(VLOOKUP(C477,'الأصناف'!$A$6:$B$105,2,FALSE),"رمز غير معروف"))</f>
        <v/>
      </c>
      <c r="E477" s="8" t="n"/>
      <c r="F477" s="9" t="n"/>
      <c r="G477" s="10" t="n"/>
      <c r="H477" s="12">
        <f>IF(E477="وارد",F477*G477,0)</f>
        <v/>
      </c>
      <c r="I477" s="11">
        <f>IF(C477="","",IFERROR(VLOOKUP(C477,'الأصناف'!$A$6:$D$105,4,FALSE),0)+SUMIFS($F$6:F477,$C$6:C477,C477,$E$6:E477,"وارد")-SUMIFS($F$6:F477,$C$6:C477,C477,$E$6:E477,"منصرف"))</f>
        <v/>
      </c>
      <c r="J477" s="8" t="n"/>
    </row>
    <row r="478">
      <c r="A478" s="17" t="n"/>
      <c r="B478" s="8" t="n"/>
      <c r="C478" s="8" t="n"/>
      <c r="D478" s="13">
        <f>IF(C478="","",IFERROR(VLOOKUP(C478,'الأصناف'!$A$6:$B$105,2,FALSE),"رمز غير معروف"))</f>
        <v/>
      </c>
      <c r="E478" s="8" t="n"/>
      <c r="F478" s="9" t="n"/>
      <c r="G478" s="10" t="n"/>
      <c r="H478" s="12">
        <f>IF(E478="وارد",F478*G478,0)</f>
        <v/>
      </c>
      <c r="I478" s="11">
        <f>IF(C478="","",IFERROR(VLOOKUP(C478,'الأصناف'!$A$6:$D$105,4,FALSE),0)+SUMIFS($F$6:F478,$C$6:C478,C478,$E$6:E478,"وارد")-SUMIFS($F$6:F478,$C$6:C478,C478,$E$6:E478,"منصرف"))</f>
        <v/>
      </c>
      <c r="J478" s="8" t="n"/>
    </row>
    <row r="479">
      <c r="A479" s="17" t="n"/>
      <c r="B479" s="8" t="n"/>
      <c r="C479" s="8" t="n"/>
      <c r="D479" s="13">
        <f>IF(C479="","",IFERROR(VLOOKUP(C479,'الأصناف'!$A$6:$B$105,2,FALSE),"رمز غير معروف"))</f>
        <v/>
      </c>
      <c r="E479" s="8" t="n"/>
      <c r="F479" s="9" t="n"/>
      <c r="G479" s="10" t="n"/>
      <c r="H479" s="12">
        <f>IF(E479="وارد",F479*G479,0)</f>
        <v/>
      </c>
      <c r="I479" s="11">
        <f>IF(C479="","",IFERROR(VLOOKUP(C479,'الأصناف'!$A$6:$D$105,4,FALSE),0)+SUMIFS($F$6:F479,$C$6:C479,C479,$E$6:E479,"وارد")-SUMIFS($F$6:F479,$C$6:C479,C479,$E$6:E479,"منصرف"))</f>
        <v/>
      </c>
      <c r="J479" s="8" t="n"/>
    </row>
    <row r="480">
      <c r="A480" s="17" t="n"/>
      <c r="B480" s="8" t="n"/>
      <c r="C480" s="8" t="n"/>
      <c r="D480" s="13">
        <f>IF(C480="","",IFERROR(VLOOKUP(C480,'الأصناف'!$A$6:$B$105,2,FALSE),"رمز غير معروف"))</f>
        <v/>
      </c>
      <c r="E480" s="8" t="n"/>
      <c r="F480" s="9" t="n"/>
      <c r="G480" s="10" t="n"/>
      <c r="H480" s="12">
        <f>IF(E480="وارد",F480*G480,0)</f>
        <v/>
      </c>
      <c r="I480" s="11">
        <f>IF(C480="","",IFERROR(VLOOKUP(C480,'الأصناف'!$A$6:$D$105,4,FALSE),0)+SUMIFS($F$6:F480,$C$6:C480,C480,$E$6:E480,"وارد")-SUMIFS($F$6:F480,$C$6:C480,C480,$E$6:E480,"منصرف"))</f>
        <v/>
      </c>
      <c r="J480" s="8" t="n"/>
    </row>
    <row r="481">
      <c r="A481" s="17" t="n"/>
      <c r="B481" s="8" t="n"/>
      <c r="C481" s="8" t="n"/>
      <c r="D481" s="13">
        <f>IF(C481="","",IFERROR(VLOOKUP(C481,'الأصناف'!$A$6:$B$105,2,FALSE),"رمز غير معروف"))</f>
        <v/>
      </c>
      <c r="E481" s="8" t="n"/>
      <c r="F481" s="9" t="n"/>
      <c r="G481" s="10" t="n"/>
      <c r="H481" s="12">
        <f>IF(E481="وارد",F481*G481,0)</f>
        <v/>
      </c>
      <c r="I481" s="11">
        <f>IF(C481="","",IFERROR(VLOOKUP(C481,'الأصناف'!$A$6:$D$105,4,FALSE),0)+SUMIFS($F$6:F481,$C$6:C481,C481,$E$6:E481,"وارد")-SUMIFS($F$6:F481,$C$6:C481,C481,$E$6:E481,"منصرف"))</f>
        <v/>
      </c>
      <c r="J481" s="8" t="n"/>
    </row>
    <row r="482">
      <c r="A482" s="17" t="n"/>
      <c r="B482" s="8" t="n"/>
      <c r="C482" s="8" t="n"/>
      <c r="D482" s="13">
        <f>IF(C482="","",IFERROR(VLOOKUP(C482,'الأصناف'!$A$6:$B$105,2,FALSE),"رمز غير معروف"))</f>
        <v/>
      </c>
      <c r="E482" s="8" t="n"/>
      <c r="F482" s="9" t="n"/>
      <c r="G482" s="10" t="n"/>
      <c r="H482" s="12">
        <f>IF(E482="وارد",F482*G482,0)</f>
        <v/>
      </c>
      <c r="I482" s="11">
        <f>IF(C482="","",IFERROR(VLOOKUP(C482,'الأصناف'!$A$6:$D$105,4,FALSE),0)+SUMIFS($F$6:F482,$C$6:C482,C482,$E$6:E482,"وارد")-SUMIFS($F$6:F482,$C$6:C482,C482,$E$6:E482,"منصرف"))</f>
        <v/>
      </c>
      <c r="J482" s="8" t="n"/>
    </row>
    <row r="483">
      <c r="A483" s="17" t="n"/>
      <c r="B483" s="8" t="n"/>
      <c r="C483" s="8" t="n"/>
      <c r="D483" s="13">
        <f>IF(C483="","",IFERROR(VLOOKUP(C483,'الأصناف'!$A$6:$B$105,2,FALSE),"رمز غير معروف"))</f>
        <v/>
      </c>
      <c r="E483" s="8" t="n"/>
      <c r="F483" s="9" t="n"/>
      <c r="G483" s="10" t="n"/>
      <c r="H483" s="12">
        <f>IF(E483="وارد",F483*G483,0)</f>
        <v/>
      </c>
      <c r="I483" s="11">
        <f>IF(C483="","",IFERROR(VLOOKUP(C483,'الأصناف'!$A$6:$D$105,4,FALSE),0)+SUMIFS($F$6:F483,$C$6:C483,C483,$E$6:E483,"وارد")-SUMIFS($F$6:F483,$C$6:C483,C483,$E$6:E483,"منصرف"))</f>
        <v/>
      </c>
      <c r="J483" s="8" t="n"/>
    </row>
    <row r="484">
      <c r="A484" s="17" t="n"/>
      <c r="B484" s="8" t="n"/>
      <c r="C484" s="8" t="n"/>
      <c r="D484" s="13">
        <f>IF(C484="","",IFERROR(VLOOKUP(C484,'الأصناف'!$A$6:$B$105,2,FALSE),"رمز غير معروف"))</f>
        <v/>
      </c>
      <c r="E484" s="8" t="n"/>
      <c r="F484" s="9" t="n"/>
      <c r="G484" s="10" t="n"/>
      <c r="H484" s="12">
        <f>IF(E484="وارد",F484*G484,0)</f>
        <v/>
      </c>
      <c r="I484" s="11">
        <f>IF(C484="","",IFERROR(VLOOKUP(C484,'الأصناف'!$A$6:$D$105,4,FALSE),0)+SUMIFS($F$6:F484,$C$6:C484,C484,$E$6:E484,"وارد")-SUMIFS($F$6:F484,$C$6:C484,C484,$E$6:E484,"منصرف"))</f>
        <v/>
      </c>
      <c r="J484" s="8" t="n"/>
    </row>
    <row r="485">
      <c r="A485" s="17" t="n"/>
      <c r="B485" s="8" t="n"/>
      <c r="C485" s="8" t="n"/>
      <c r="D485" s="13">
        <f>IF(C485="","",IFERROR(VLOOKUP(C485,'الأصناف'!$A$6:$B$105,2,FALSE),"رمز غير معروف"))</f>
        <v/>
      </c>
      <c r="E485" s="8" t="n"/>
      <c r="F485" s="9" t="n"/>
      <c r="G485" s="10" t="n"/>
      <c r="H485" s="12">
        <f>IF(E485="وارد",F485*G485,0)</f>
        <v/>
      </c>
      <c r="I485" s="11">
        <f>IF(C485="","",IFERROR(VLOOKUP(C485,'الأصناف'!$A$6:$D$105,4,FALSE),0)+SUMIFS($F$6:F485,$C$6:C485,C485,$E$6:E485,"وارد")-SUMIFS($F$6:F485,$C$6:C485,C485,$E$6:E485,"منصرف"))</f>
        <v/>
      </c>
      <c r="J485" s="8" t="n"/>
    </row>
    <row r="486">
      <c r="A486" s="17" t="n"/>
      <c r="B486" s="8" t="n"/>
      <c r="C486" s="8" t="n"/>
      <c r="D486" s="13">
        <f>IF(C486="","",IFERROR(VLOOKUP(C486,'الأصناف'!$A$6:$B$105,2,FALSE),"رمز غير معروف"))</f>
        <v/>
      </c>
      <c r="E486" s="8" t="n"/>
      <c r="F486" s="9" t="n"/>
      <c r="G486" s="10" t="n"/>
      <c r="H486" s="12">
        <f>IF(E486="وارد",F486*G486,0)</f>
        <v/>
      </c>
      <c r="I486" s="11">
        <f>IF(C486="","",IFERROR(VLOOKUP(C486,'الأصناف'!$A$6:$D$105,4,FALSE),0)+SUMIFS($F$6:F486,$C$6:C486,C486,$E$6:E486,"وارد")-SUMIFS($F$6:F486,$C$6:C486,C486,$E$6:E486,"منصرف"))</f>
        <v/>
      </c>
      <c r="J486" s="8" t="n"/>
    </row>
    <row r="487">
      <c r="A487" s="17" t="n"/>
      <c r="B487" s="8" t="n"/>
      <c r="C487" s="8" t="n"/>
      <c r="D487" s="13">
        <f>IF(C487="","",IFERROR(VLOOKUP(C487,'الأصناف'!$A$6:$B$105,2,FALSE),"رمز غير معروف"))</f>
        <v/>
      </c>
      <c r="E487" s="8" t="n"/>
      <c r="F487" s="9" t="n"/>
      <c r="G487" s="10" t="n"/>
      <c r="H487" s="12">
        <f>IF(E487="وارد",F487*G487,0)</f>
        <v/>
      </c>
      <c r="I487" s="11">
        <f>IF(C487="","",IFERROR(VLOOKUP(C487,'الأصناف'!$A$6:$D$105,4,FALSE),0)+SUMIFS($F$6:F487,$C$6:C487,C487,$E$6:E487,"وارد")-SUMIFS($F$6:F487,$C$6:C487,C487,$E$6:E487,"منصرف"))</f>
        <v/>
      </c>
      <c r="J487" s="8" t="n"/>
    </row>
    <row r="488">
      <c r="A488" s="17" t="n"/>
      <c r="B488" s="8" t="n"/>
      <c r="C488" s="8" t="n"/>
      <c r="D488" s="13">
        <f>IF(C488="","",IFERROR(VLOOKUP(C488,'الأصناف'!$A$6:$B$105,2,FALSE),"رمز غير معروف"))</f>
        <v/>
      </c>
      <c r="E488" s="8" t="n"/>
      <c r="F488" s="9" t="n"/>
      <c r="G488" s="10" t="n"/>
      <c r="H488" s="12">
        <f>IF(E488="وارد",F488*G488,0)</f>
        <v/>
      </c>
      <c r="I488" s="11">
        <f>IF(C488="","",IFERROR(VLOOKUP(C488,'الأصناف'!$A$6:$D$105,4,FALSE),0)+SUMIFS($F$6:F488,$C$6:C488,C488,$E$6:E488,"وارد")-SUMIFS($F$6:F488,$C$6:C488,C488,$E$6:E488,"منصرف"))</f>
        <v/>
      </c>
      <c r="J488" s="8" t="n"/>
    </row>
    <row r="489">
      <c r="A489" s="17" t="n"/>
      <c r="B489" s="8" t="n"/>
      <c r="C489" s="8" t="n"/>
      <c r="D489" s="13">
        <f>IF(C489="","",IFERROR(VLOOKUP(C489,'الأصناف'!$A$6:$B$105,2,FALSE),"رمز غير معروف"))</f>
        <v/>
      </c>
      <c r="E489" s="8" t="n"/>
      <c r="F489" s="9" t="n"/>
      <c r="G489" s="10" t="n"/>
      <c r="H489" s="12">
        <f>IF(E489="وارد",F489*G489,0)</f>
        <v/>
      </c>
      <c r="I489" s="11">
        <f>IF(C489="","",IFERROR(VLOOKUP(C489,'الأصناف'!$A$6:$D$105,4,FALSE),0)+SUMIFS($F$6:F489,$C$6:C489,C489,$E$6:E489,"وارد")-SUMIFS($F$6:F489,$C$6:C489,C489,$E$6:E489,"منصرف"))</f>
        <v/>
      </c>
      <c r="J489" s="8" t="n"/>
    </row>
    <row r="490">
      <c r="A490" s="17" t="n"/>
      <c r="B490" s="8" t="n"/>
      <c r="C490" s="8" t="n"/>
      <c r="D490" s="13">
        <f>IF(C490="","",IFERROR(VLOOKUP(C490,'الأصناف'!$A$6:$B$105,2,FALSE),"رمز غير معروف"))</f>
        <v/>
      </c>
      <c r="E490" s="8" t="n"/>
      <c r="F490" s="9" t="n"/>
      <c r="G490" s="10" t="n"/>
      <c r="H490" s="12">
        <f>IF(E490="وارد",F490*G490,0)</f>
        <v/>
      </c>
      <c r="I490" s="11">
        <f>IF(C490="","",IFERROR(VLOOKUP(C490,'الأصناف'!$A$6:$D$105,4,FALSE),0)+SUMIFS($F$6:F490,$C$6:C490,C490,$E$6:E490,"وارد")-SUMIFS($F$6:F490,$C$6:C490,C490,$E$6:E490,"منصرف"))</f>
        <v/>
      </c>
      <c r="J490" s="8" t="n"/>
    </row>
    <row r="491">
      <c r="A491" s="17" t="n"/>
      <c r="B491" s="8" t="n"/>
      <c r="C491" s="8" t="n"/>
      <c r="D491" s="13">
        <f>IF(C491="","",IFERROR(VLOOKUP(C491,'الأصناف'!$A$6:$B$105,2,FALSE),"رمز غير معروف"))</f>
        <v/>
      </c>
      <c r="E491" s="8" t="n"/>
      <c r="F491" s="9" t="n"/>
      <c r="G491" s="10" t="n"/>
      <c r="H491" s="12">
        <f>IF(E491="وارد",F491*G491,0)</f>
        <v/>
      </c>
      <c r="I491" s="11">
        <f>IF(C491="","",IFERROR(VLOOKUP(C491,'الأصناف'!$A$6:$D$105,4,FALSE),0)+SUMIFS($F$6:F491,$C$6:C491,C491,$E$6:E491,"وارد")-SUMIFS($F$6:F491,$C$6:C491,C491,$E$6:E491,"منصرف"))</f>
        <v/>
      </c>
      <c r="J491" s="8" t="n"/>
    </row>
    <row r="492">
      <c r="A492" s="17" t="n"/>
      <c r="B492" s="8" t="n"/>
      <c r="C492" s="8" t="n"/>
      <c r="D492" s="13">
        <f>IF(C492="","",IFERROR(VLOOKUP(C492,'الأصناف'!$A$6:$B$105,2,FALSE),"رمز غير معروف"))</f>
        <v/>
      </c>
      <c r="E492" s="8" t="n"/>
      <c r="F492" s="9" t="n"/>
      <c r="G492" s="10" t="n"/>
      <c r="H492" s="12">
        <f>IF(E492="وارد",F492*G492,0)</f>
        <v/>
      </c>
      <c r="I492" s="11">
        <f>IF(C492="","",IFERROR(VLOOKUP(C492,'الأصناف'!$A$6:$D$105,4,FALSE),0)+SUMIFS($F$6:F492,$C$6:C492,C492,$E$6:E492,"وارد")-SUMIFS($F$6:F492,$C$6:C492,C492,$E$6:E492,"منصرف"))</f>
        <v/>
      </c>
      <c r="J492" s="8" t="n"/>
    </row>
    <row r="493">
      <c r="A493" s="17" t="n"/>
      <c r="B493" s="8" t="n"/>
      <c r="C493" s="8" t="n"/>
      <c r="D493" s="13">
        <f>IF(C493="","",IFERROR(VLOOKUP(C493,'الأصناف'!$A$6:$B$105,2,FALSE),"رمز غير معروف"))</f>
        <v/>
      </c>
      <c r="E493" s="8" t="n"/>
      <c r="F493" s="9" t="n"/>
      <c r="G493" s="10" t="n"/>
      <c r="H493" s="12">
        <f>IF(E493="وارد",F493*G493,0)</f>
        <v/>
      </c>
      <c r="I493" s="11">
        <f>IF(C493="","",IFERROR(VLOOKUP(C493,'الأصناف'!$A$6:$D$105,4,FALSE),0)+SUMIFS($F$6:F493,$C$6:C493,C493,$E$6:E493,"وارد")-SUMIFS($F$6:F493,$C$6:C493,C493,$E$6:E493,"منصرف"))</f>
        <v/>
      </c>
      <c r="J493" s="8" t="n"/>
    </row>
    <row r="494">
      <c r="A494" s="17" t="n"/>
      <c r="B494" s="8" t="n"/>
      <c r="C494" s="8" t="n"/>
      <c r="D494" s="13">
        <f>IF(C494="","",IFERROR(VLOOKUP(C494,'الأصناف'!$A$6:$B$105,2,FALSE),"رمز غير معروف"))</f>
        <v/>
      </c>
      <c r="E494" s="8" t="n"/>
      <c r="F494" s="9" t="n"/>
      <c r="G494" s="10" t="n"/>
      <c r="H494" s="12">
        <f>IF(E494="وارد",F494*G494,0)</f>
        <v/>
      </c>
      <c r="I494" s="11">
        <f>IF(C494="","",IFERROR(VLOOKUP(C494,'الأصناف'!$A$6:$D$105,4,FALSE),0)+SUMIFS($F$6:F494,$C$6:C494,C494,$E$6:E494,"وارد")-SUMIFS($F$6:F494,$C$6:C494,C494,$E$6:E494,"منصرف"))</f>
        <v/>
      </c>
      <c r="J494" s="8" t="n"/>
    </row>
    <row r="495">
      <c r="A495" s="17" t="n"/>
      <c r="B495" s="8" t="n"/>
      <c r="C495" s="8" t="n"/>
      <c r="D495" s="13">
        <f>IF(C495="","",IFERROR(VLOOKUP(C495,'الأصناف'!$A$6:$B$105,2,FALSE),"رمز غير معروف"))</f>
        <v/>
      </c>
      <c r="E495" s="8" t="n"/>
      <c r="F495" s="9" t="n"/>
      <c r="G495" s="10" t="n"/>
      <c r="H495" s="12">
        <f>IF(E495="وارد",F495*G495,0)</f>
        <v/>
      </c>
      <c r="I495" s="11">
        <f>IF(C495="","",IFERROR(VLOOKUP(C495,'الأصناف'!$A$6:$D$105,4,FALSE),0)+SUMIFS($F$6:F495,$C$6:C495,C495,$E$6:E495,"وارد")-SUMIFS($F$6:F495,$C$6:C495,C495,$E$6:E495,"منصرف"))</f>
        <v/>
      </c>
      <c r="J495" s="8" t="n"/>
    </row>
    <row r="496">
      <c r="A496" s="17" t="n"/>
      <c r="B496" s="8" t="n"/>
      <c r="C496" s="8" t="n"/>
      <c r="D496" s="13">
        <f>IF(C496="","",IFERROR(VLOOKUP(C496,'الأصناف'!$A$6:$B$105,2,FALSE),"رمز غير معروف"))</f>
        <v/>
      </c>
      <c r="E496" s="8" t="n"/>
      <c r="F496" s="9" t="n"/>
      <c r="G496" s="10" t="n"/>
      <c r="H496" s="12">
        <f>IF(E496="وارد",F496*G496,0)</f>
        <v/>
      </c>
      <c r="I496" s="11">
        <f>IF(C496="","",IFERROR(VLOOKUP(C496,'الأصناف'!$A$6:$D$105,4,FALSE),0)+SUMIFS($F$6:F496,$C$6:C496,C496,$E$6:E496,"وارد")-SUMIFS($F$6:F496,$C$6:C496,C496,$E$6:E496,"منصرف"))</f>
        <v/>
      </c>
      <c r="J496" s="8" t="n"/>
    </row>
    <row r="497">
      <c r="A497" s="17" t="n"/>
      <c r="B497" s="8" t="n"/>
      <c r="C497" s="8" t="n"/>
      <c r="D497" s="13">
        <f>IF(C497="","",IFERROR(VLOOKUP(C497,'الأصناف'!$A$6:$B$105,2,FALSE),"رمز غير معروف"))</f>
        <v/>
      </c>
      <c r="E497" s="8" t="n"/>
      <c r="F497" s="9" t="n"/>
      <c r="G497" s="10" t="n"/>
      <c r="H497" s="12">
        <f>IF(E497="وارد",F497*G497,0)</f>
        <v/>
      </c>
      <c r="I497" s="11">
        <f>IF(C497="","",IFERROR(VLOOKUP(C497,'الأصناف'!$A$6:$D$105,4,FALSE),0)+SUMIFS($F$6:F497,$C$6:C497,C497,$E$6:E497,"وارد")-SUMIFS($F$6:F497,$C$6:C497,C497,$E$6:E497,"منصرف"))</f>
        <v/>
      </c>
      <c r="J497" s="8" t="n"/>
    </row>
    <row r="498">
      <c r="A498" s="17" t="n"/>
      <c r="B498" s="8" t="n"/>
      <c r="C498" s="8" t="n"/>
      <c r="D498" s="13">
        <f>IF(C498="","",IFERROR(VLOOKUP(C498,'الأصناف'!$A$6:$B$105,2,FALSE),"رمز غير معروف"))</f>
        <v/>
      </c>
      <c r="E498" s="8" t="n"/>
      <c r="F498" s="9" t="n"/>
      <c r="G498" s="10" t="n"/>
      <c r="H498" s="12">
        <f>IF(E498="وارد",F498*G498,0)</f>
        <v/>
      </c>
      <c r="I498" s="11">
        <f>IF(C498="","",IFERROR(VLOOKUP(C498,'الأصناف'!$A$6:$D$105,4,FALSE),0)+SUMIFS($F$6:F498,$C$6:C498,C498,$E$6:E498,"وارد")-SUMIFS($F$6:F498,$C$6:C498,C498,$E$6:E498,"منصرف"))</f>
        <v/>
      </c>
      <c r="J498" s="8" t="n"/>
    </row>
    <row r="499">
      <c r="A499" s="17" t="n"/>
      <c r="B499" s="8" t="n"/>
      <c r="C499" s="8" t="n"/>
      <c r="D499" s="13">
        <f>IF(C499="","",IFERROR(VLOOKUP(C499,'الأصناف'!$A$6:$B$105,2,FALSE),"رمز غير معروف"))</f>
        <v/>
      </c>
      <c r="E499" s="8" t="n"/>
      <c r="F499" s="9" t="n"/>
      <c r="G499" s="10" t="n"/>
      <c r="H499" s="12">
        <f>IF(E499="وارد",F499*G499,0)</f>
        <v/>
      </c>
      <c r="I499" s="11">
        <f>IF(C499="","",IFERROR(VLOOKUP(C499,'الأصناف'!$A$6:$D$105,4,FALSE),0)+SUMIFS($F$6:F499,$C$6:C499,C499,$E$6:E499,"وارد")-SUMIFS($F$6:F499,$C$6:C499,C499,$E$6:E499,"منصرف"))</f>
        <v/>
      </c>
      <c r="J499" s="8" t="n"/>
    </row>
    <row r="500">
      <c r="A500" s="17" t="n"/>
      <c r="B500" s="8" t="n"/>
      <c r="C500" s="8" t="n"/>
      <c r="D500" s="13">
        <f>IF(C500="","",IFERROR(VLOOKUP(C500,'الأصناف'!$A$6:$B$105,2,FALSE),"رمز غير معروف"))</f>
        <v/>
      </c>
      <c r="E500" s="8" t="n"/>
      <c r="F500" s="9" t="n"/>
      <c r="G500" s="10" t="n"/>
      <c r="H500" s="12">
        <f>IF(E500="وارد",F500*G500,0)</f>
        <v/>
      </c>
      <c r="I500" s="11">
        <f>IF(C500="","",IFERROR(VLOOKUP(C500,'الأصناف'!$A$6:$D$105,4,FALSE),0)+SUMIFS($F$6:F500,$C$6:C500,C500,$E$6:E500,"وارد")-SUMIFS($F$6:F500,$C$6:C500,C500,$E$6:E500,"منصرف"))</f>
        <v/>
      </c>
      <c r="J500" s="8" t="n"/>
    </row>
    <row r="501">
      <c r="A501" s="17" t="n"/>
      <c r="B501" s="8" t="n"/>
      <c r="C501" s="8" t="n"/>
      <c r="D501" s="13">
        <f>IF(C501="","",IFERROR(VLOOKUP(C501,'الأصناف'!$A$6:$B$105,2,FALSE),"رمز غير معروف"))</f>
        <v/>
      </c>
      <c r="E501" s="8" t="n"/>
      <c r="F501" s="9" t="n"/>
      <c r="G501" s="10" t="n"/>
      <c r="H501" s="12">
        <f>IF(E501="وارد",F501*G501,0)</f>
        <v/>
      </c>
      <c r="I501" s="11">
        <f>IF(C501="","",IFERROR(VLOOKUP(C501,'الأصناف'!$A$6:$D$105,4,FALSE),0)+SUMIFS($F$6:F501,$C$6:C501,C501,$E$6:E501,"وارد")-SUMIFS($F$6:F501,$C$6:C501,C501,$E$6:E501,"منصرف"))</f>
        <v/>
      </c>
      <c r="J501" s="8" t="n"/>
    </row>
    <row r="502">
      <c r="A502" s="17" t="n"/>
      <c r="B502" s="8" t="n"/>
      <c r="C502" s="8" t="n"/>
      <c r="D502" s="13">
        <f>IF(C502="","",IFERROR(VLOOKUP(C502,'الأصناف'!$A$6:$B$105,2,FALSE),"رمز غير معروف"))</f>
        <v/>
      </c>
      <c r="E502" s="8" t="n"/>
      <c r="F502" s="9" t="n"/>
      <c r="G502" s="10" t="n"/>
      <c r="H502" s="12">
        <f>IF(E502="وارد",F502*G502,0)</f>
        <v/>
      </c>
      <c r="I502" s="11">
        <f>IF(C502="","",IFERROR(VLOOKUP(C502,'الأصناف'!$A$6:$D$105,4,FALSE),0)+SUMIFS($F$6:F502,$C$6:C502,C502,$E$6:E502,"وارد")-SUMIFS($F$6:F502,$C$6:C502,C502,$E$6:E502,"منصرف"))</f>
        <v/>
      </c>
      <c r="J502" s="8" t="n"/>
    </row>
    <row r="503">
      <c r="A503" s="17" t="n"/>
      <c r="B503" s="8" t="n"/>
      <c r="C503" s="8" t="n"/>
      <c r="D503" s="13">
        <f>IF(C503="","",IFERROR(VLOOKUP(C503,'الأصناف'!$A$6:$B$105,2,FALSE),"رمز غير معروف"))</f>
        <v/>
      </c>
      <c r="E503" s="8" t="n"/>
      <c r="F503" s="9" t="n"/>
      <c r="G503" s="10" t="n"/>
      <c r="H503" s="12">
        <f>IF(E503="وارد",F503*G503,0)</f>
        <v/>
      </c>
      <c r="I503" s="11">
        <f>IF(C503="","",IFERROR(VLOOKUP(C503,'الأصناف'!$A$6:$D$105,4,FALSE),0)+SUMIFS($F$6:F503,$C$6:C503,C503,$E$6:E503,"وارد")-SUMIFS($F$6:F503,$C$6:C503,C503,$E$6:E503,"منصرف"))</f>
        <v/>
      </c>
      <c r="J503" s="8" t="n"/>
    </row>
    <row r="504">
      <c r="A504" s="17" t="n"/>
      <c r="B504" s="8" t="n"/>
      <c r="C504" s="8" t="n"/>
      <c r="D504" s="13">
        <f>IF(C504="","",IFERROR(VLOOKUP(C504,'الأصناف'!$A$6:$B$105,2,FALSE),"رمز غير معروف"))</f>
        <v/>
      </c>
      <c r="E504" s="8" t="n"/>
      <c r="F504" s="9" t="n"/>
      <c r="G504" s="10" t="n"/>
      <c r="H504" s="12">
        <f>IF(E504="وارد",F504*G504,0)</f>
        <v/>
      </c>
      <c r="I504" s="11">
        <f>IF(C504="","",IFERROR(VLOOKUP(C504,'الأصناف'!$A$6:$D$105,4,FALSE),0)+SUMIFS($F$6:F504,$C$6:C504,C504,$E$6:E504,"وارد")-SUMIFS($F$6:F504,$C$6:C504,C504,$E$6:E504,"منصرف"))</f>
        <v/>
      </c>
      <c r="J504" s="8" t="n"/>
    </row>
    <row r="505">
      <c r="A505" s="17" t="n"/>
      <c r="B505" s="8" t="n"/>
      <c r="C505" s="8" t="n"/>
      <c r="D505" s="13">
        <f>IF(C505="","",IFERROR(VLOOKUP(C505,'الأصناف'!$A$6:$B$105,2,FALSE),"رمز غير معروف"))</f>
        <v/>
      </c>
      <c r="E505" s="8" t="n"/>
      <c r="F505" s="9" t="n"/>
      <c r="G505" s="10" t="n"/>
      <c r="H505" s="12">
        <f>IF(E505="وارد",F505*G505,0)</f>
        <v/>
      </c>
      <c r="I505" s="11">
        <f>IF(C505="","",IFERROR(VLOOKUP(C505,'الأصناف'!$A$6:$D$105,4,FALSE),0)+SUMIFS($F$6:F505,$C$6:C505,C505,$E$6:E505,"وارد")-SUMIFS($F$6:F505,$C$6:C505,C505,$E$6:E505,"منصرف"))</f>
        <v/>
      </c>
      <c r="J505" s="8" t="n"/>
    </row>
  </sheetData>
  <autoFilter ref="A5:J505"/>
  <dataValidations count="1">
    <dataValidation sqref="E6:E505" showDropDown="0" showInputMessage="0" showErrorMessage="1" allowBlank="1" error="اختر قيمة من القائمة | Pick a value from the list." type="list">
      <formula1>"وارد,منصرف"</formula1>
    </dataValidation>
  </dataValidations>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برنامج مخازن Excel: بطاقة الصنف | Stock card (inventory) template</dc:title>
  <dc:subject xmlns:dc="http://purl.org/dc/elements/1.1/">Free template (Arabic / English)</dc:subject>
  <dc:language xmlns:dc="http://purl.org/dc/elements/1.1/">ar-SA</dc:language>
  <dcterms:created xmlns:dcterms="http://purl.org/dc/terms/" xmlns:xsi="http://www.w3.org/2001/XMLSchema-instance" xsi:type="dcterms:W3CDTF">2026-10-13T16:36:57Z</dcterms:created>
  <dcterms:modified xmlns:dcterms="http://purl.org/dc/terms/" xmlns:xsi="http://www.w3.org/2001/XMLSchema-instance" xsi:type="dcterms:W3CDTF">2026-10-13T16:36:58Z</dcterms:modified>
</cp:coreProperties>
</file>