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BvA report" sheetId="2" state="visible" r:id="rId2"/>
    <sheet name="Monthly variances" sheetId="3" state="visible" r:id="rId3"/>
    <sheet name="Settings" sheetId="4" state="visible" r:id="rId4"/>
    <sheet name="Budget" sheetId="5" state="visible" r:id="rId5"/>
    <sheet name="Actu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#,##0;[Red]-#,##0"/>
    <numFmt numFmtId="167" formatCode="mmm yy"/>
    <numFmt numFmtId="168" formatCode="0.0%;[Red]-0.0%"/>
  </numFmts>
  <fonts count="8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</font>
    <font>
      <b val="1"/>
      <color rgb="001F3864"/>
      <sz val="12"/>
    </font>
    <font>
      <i val="1"/>
      <color rgb="007F7F7F"/>
      <sz val="9"/>
    </font>
    <font>
      <b val="1"/>
      <i val="1"/>
      <color rgb="00C55A11"/>
    </font>
    <font>
      <b val="1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EDED"/>
      </patternFill>
    </fill>
    <fill>
      <patternFill patternType="solid">
        <fgColor rgb="00C6EFCE"/>
      </patternFill>
    </fill>
    <fill>
      <patternFill patternType="solid">
        <fgColor rgb="001F3864"/>
      </patternFill>
    </fill>
    <fill>
      <patternFill patternType="solid">
        <fgColor rgb="00D9E1F2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3" borderId="1" pivotButton="0" quotePrefix="0" xfId="0"/>
    <xf numFmtId="1" fontId="0" fillId="3" borderId="1" pivotButton="0" quotePrefix="0" xfId="0"/>
    <xf numFmtId="0" fontId="7" fillId="5" borderId="1" applyAlignment="1" pivotButton="0" quotePrefix="0" xfId="0">
      <alignment horizontal="center" vertical="center" wrapText="1"/>
    </xf>
    <xf numFmtId="166" fontId="0" fillId="3" borderId="1" pivotButton="0" quotePrefix="0" xfId="0"/>
    <xf numFmtId="168" fontId="0" fillId="3" borderId="1" pivotButton="0" quotePrefix="0" xfId="0"/>
    <xf numFmtId="0" fontId="6" fillId="6" borderId="1" pivotButton="0" quotePrefix="0" xfId="0"/>
    <xf numFmtId="166" fontId="6" fillId="3" borderId="1" pivotButton="0" quotePrefix="0" xfId="0"/>
    <xf numFmtId="168" fontId="6" fillId="3" borderId="1" pivotButton="0" quotePrefix="0" xfId="0"/>
    <xf numFmtId="0" fontId="6" fillId="3" borderId="1" pivotButton="0" quotePrefix="0" xfId="0"/>
    <xf numFmtId="167" fontId="7" fillId="5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0" fillId="0" borderId="4" pivotButton="0" quotePrefix="0" xfId="0"/>
    <xf numFmtId="165" fontId="0" fillId="2" borderId="1" pivotButton="0" quotePrefix="0" xfId="0"/>
    <xf numFmtId="1" fontId="0" fillId="2" borderId="1" pivotButton="0" quotePrefix="0" xfId="0"/>
    <xf numFmtId="166" fontId="0" fillId="2" borderId="1" pivotButton="0" quotePrefix="0" xfId="0"/>
    <xf numFmtId="9" fontId="0" fillId="2" borderId="1" pivotButton="0" quotePrefix="0" xfId="0"/>
    <xf numFmtId="167" fontId="0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Skyline Nexus ERP</author>
  </authors>
  <commentList>
    <comment ref="A7" authorId="0" shapeId="0">
      <text>
        <t>Formula column (grey) - do not overwrite.</t>
      </text>
    </comment>
    <comment ref="B7" authorId="0" shapeId="0">
      <text>
        <t>Formula column (grey) - do not overwrite.</t>
      </text>
    </comment>
    <comment ref="C7" authorId="0" shapeId="0">
      <text>
        <t>Formula column (grey) - do not overwrite.</t>
      </text>
    </comment>
    <comment ref="D7" authorId="0" shapeId="0">
      <text>
        <t>Formula column (grey) - do not overwrite.</t>
      </text>
    </comment>
    <comment ref="E7" authorId="0" shapeId="0">
      <text>
        <t>Formula column (grey) - do not overwrite.</t>
      </text>
    </comment>
    <comment ref="F7" authorId="0" shapeId="0">
      <text>
        <t>Formula column (grey) - do not overwrite.</t>
      </text>
    </comment>
    <comment ref="G7" authorId="0" shapeId="0">
      <text>
        <t>Formula column (grey) - do not overwrite.</t>
      </text>
    </comment>
    <comment ref="H7" authorId="0" shapeId="0">
      <text>
        <t>Formula column (grey) - do not overwrite.</t>
      </text>
    </comment>
    <comment ref="I7" authorId="0" shapeId="0">
      <text>
        <t>Formula column (grey) - do not overwrite.</t>
      </text>
    </comment>
    <comment ref="J7" authorId="0" shapeId="0">
      <text>
        <t>Formula column (grey) - do not overwrite.</t>
      </text>
    </comment>
    <comment ref="K7" authorId="0" shapeId="0">
      <text>
        <t>Formula column (grey) - do not overwrite.</t>
      </text>
    </comment>
    <comment ref="L7" authorId="0" shapeId="0">
      <text>
        <t>Formula column (grey) - do not overwrite.</t>
      </text>
    </comment>
    <comment ref="M7" authorId="0" shapeId="0">
      <text>
        <t>Formula column (grey) - do not overwrite.</t>
      </text>
    </comment>
    <comment ref="N7" authorId="0" shapeId="0">
      <text>
        <t>Formula column (grey) - do not overwrite.</t>
      </text>
    </comment>
    <comment ref="O7" authorId="0" shapeId="0">
      <text>
        <t>Formula column (grey) - do not overwrite.</t>
      </text>
    </comment>
  </commentList>
</comments>
</file>

<file path=xl/comments/comment2.xml><?xml version="1.0" encoding="utf-8"?>
<comments xmlns="http://schemas.openxmlformats.org/spreadsheetml/2006/main">
  <authors>
    <author>Skyline Nexus ERP</author>
  </authors>
  <commentList>
    <comment ref="O7" authorId="0" shapeId="0">
      <text>
        <t>Formula column (grey) - do not overwrite.</t>
      </text>
    </comment>
  </commentList>
</comments>
</file>

<file path=xl/comments/comment3.xml><?xml version="1.0" encoding="utf-8"?>
<comments xmlns="http://schemas.openxmlformats.org/spreadsheetml/2006/main">
  <authors>
    <author>Skyline Nexus ERP</author>
  </authors>
  <commentList>
    <comment ref="B7" authorId="0" shapeId="0">
      <text>
        <t>Revenue, Cost of sales or Operating expenses. Decides subtotals and whether a variance is favourable.</t>
      </text>
    </comment>
    <comment ref="O7" authorId="0" shapeId="0">
      <text>
        <t>Formula column (grey) - do not overwrite.</t>
      </text>
    </comment>
  </commentList>
</comments>
</file>

<file path=xl/comments/comment4.xml><?xml version="1.0" encoding="utf-8"?>
<comments xmlns="http://schemas.openxmlformats.org/spreadsheetml/2006/main">
  <authors>
    <author>Skyline Nexus ERP</author>
  </authors>
  <commentList>
    <comment ref="A7" authorId="0" shapeId="0">
      <text>
        <t>Formula column (grey) - do not overwrite.</t>
      </text>
    </comment>
    <comment ref="B7" authorId="0" shapeId="0">
      <text>
        <t>Revenue, Cost of sales or Operating expenses. Decides subtotals and whether a variance is favourable. Formula column (grey) - do not overwrite.</t>
      </text>
    </comment>
    <comment ref="O7" authorId="0" shapeId="0">
      <text>
        <t>Formula column (grey) - do not overwrite.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Budget vs actual template (12 months)</t>
        </is>
      </c>
    </row>
    <row r="3">
      <c r="A3" s="2" t="inlineStr">
        <is>
          <t>Free template from Skyline Nexus ERP. No macros, no external links, no passwords. Works in Microsoft Excel, LibreOffice Calc and Google Sheets.</t>
        </is>
      </c>
    </row>
    <row r="5">
      <c r="A5" s="3" t="inlineStr">
        <is>
          <t>What this template does</t>
        </is>
      </c>
    </row>
    <row r="6">
      <c r="A6" s="4" t="inlineStr">
        <is>
          <t>Compares actual results with the budget month by month and year to date. For every line it shows the variance in money and as a percentage, flags it Favourable or Adverse, and marks significant variances using thresholds you set. Subtotals give gross profit and operating profit.</t>
        </is>
      </c>
    </row>
    <row r="8">
      <c r="A8" s="3" t="inlineStr">
        <is>
          <t>How to fill it in</t>
        </is>
      </c>
    </row>
    <row r="9">
      <c r="A9" s="4" t="inlineStr">
        <is>
          <t>1. On 'Settings', enter the first month of your financial year, the latest month for which you have actuals, and the significance thresholds.</t>
        </is>
      </c>
    </row>
    <row r="10">
      <c r="A10" s="4" t="inlineStr">
        <is>
          <t>2. On 'Budget', list your budget lines (keep the line names identical to the account groups you report on) and choose a group for each: Revenue, Cost of sales or Operating expenses. Enter the budget for each of the 12 months.</t>
        </is>
      </c>
    </row>
    <row r="11">
      <c r="A11" s="4" t="inlineStr">
        <is>
          <t>3. On 'Actual', the line names copy across automatically. Paste each month's actuals from your trial balance or management accounts once the month is closed. Enter revenue and costs as positive numbers.</t>
        </is>
      </c>
    </row>
    <row r="12">
      <c r="A12" s="4" t="inlineStr">
        <is>
          <t>4. Change 'Latest month with actuals' each month. The 'BvA report' sheet then shows that month and the year to date; 'Monthly variances' shows every month so far.</t>
        </is>
      </c>
    </row>
    <row r="13">
      <c r="A13" s="4" t="inlineStr">
        <is>
          <t>5. Explain every significant variance in the commentary column: what happened, whether it will reverse, and what action is being taken.</t>
        </is>
      </c>
    </row>
    <row r="15">
      <c r="A15" s="3" t="inlineStr">
        <is>
          <t>How variances are calculated</t>
        </is>
      </c>
    </row>
    <row r="16">
      <c r="A16" s="4" t="inlineStr">
        <is>
          <t>Variance = actual - budget. For revenue and profit lines a positive variance is favourable; for costs a negative variance (spending less) is favourable.</t>
        </is>
      </c>
    </row>
    <row r="17">
      <c r="A17" s="4" t="inlineStr">
        <is>
          <t>Variance % = variance / budget. Significant = the year-to-date variance is at least the amount threshold AND at least the percentage threshold (or the budget is zero and the variance is at least the amount threshold).</t>
        </is>
      </c>
    </row>
    <row r="18">
      <c r="A18" s="4" t="inlineStr">
        <is>
          <t>A cost variance that is favourable is not always good news: lower cost of sales because volumes fell is a symptom, not a saving. Read cost variances next to revenue.</t>
        </is>
      </c>
    </row>
    <row r="20">
      <c r="A20" s="3" t="inlineStr">
        <is>
          <t>Limitations</t>
        </is>
      </c>
    </row>
    <row r="21">
      <c r="A21" s="4" t="inlineStr">
        <is>
          <t>This is a static budget comparison. It does not flex the budget for actual volumes or split variances into price, volume and mix; for that, rebuild the budget at actual volume on a copy of the Budget sheet.</t>
        </is>
      </c>
    </row>
    <row r="23">
      <c r="A23" s="3" t="inlineStr">
        <is>
          <t>Colour key</t>
        </is>
      </c>
    </row>
    <row r="24">
      <c r="A24" s="5" t="inlineStr">
        <is>
          <t>Yellow cell = input. Type or paste your own data here (example data is marked EXAMPLE - replace).</t>
        </is>
      </c>
    </row>
    <row r="25">
      <c r="A25" s="6" t="inlineStr">
        <is>
          <t>Grey cell = formula. Do not overwrite; the sheet is not password-protected, so the colour is your guard.</t>
        </is>
      </c>
    </row>
    <row r="26">
      <c r="A26" s="7" t="inlineStr">
        <is>
          <t>Green / red cells = checks. Green means the check passes; red means something needs attention.</t>
        </is>
      </c>
    </row>
    <row r="28">
      <c r="A28" s="8" t="inlineStr">
        <is>
          <t>Template by Skyline Nexus ERP · nexus.alskyline.com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2" customWidth="1" min="12" max="12"/>
    <col width="11" customWidth="1" min="13" max="13"/>
    <col width="13" customWidth="1" min="14" max="14"/>
    <col width="15" customWidth="1" min="15" max="15"/>
    <col width="44" customWidth="1" min="16" max="16"/>
  </cols>
  <sheetData>
    <row r="1">
      <c r="A1" s="1" t="inlineStr">
        <is>
          <t>Budget vs actual report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4">
      <c r="A4" s="10" t="inlineStr">
        <is>
          <t>Month reported:</t>
        </is>
      </c>
      <c r="C4" s="11">
        <f>INDEX(Budget!$C$6:$N$6,Settings!$C$7)</f>
        <v/>
      </c>
      <c r="E4" s="10" t="inlineStr">
        <is>
          <t>Year to date: month 1 to</t>
        </is>
      </c>
      <c r="H4" s="12">
        <f>Settings!$C$7</f>
        <v/>
      </c>
    </row>
    <row r="7" ht="45" customHeight="1">
      <c r="A7" s="13" t="inlineStr">
        <is>
          <t>Line item</t>
        </is>
      </c>
      <c r="B7" s="13" t="inlineStr">
        <is>
          <t>Group</t>
        </is>
      </c>
      <c r="C7" s="13" t="inlineStr">
        <is>
          <t>Month budget</t>
        </is>
      </c>
      <c r="D7" s="13" t="inlineStr">
        <is>
          <t>Month actual</t>
        </is>
      </c>
      <c r="E7" s="13" t="inlineStr">
        <is>
          <t>Month variance</t>
        </is>
      </c>
      <c r="F7" s="13" t="inlineStr">
        <is>
          <t>Month variance %</t>
        </is>
      </c>
      <c r="G7" s="13" t="inlineStr">
        <is>
          <t>Month F / A</t>
        </is>
      </c>
      <c r="H7" s="13" t="inlineStr">
        <is>
          <t>YTD budget</t>
        </is>
      </c>
      <c r="I7" s="13" t="inlineStr">
        <is>
          <t>YTD actual</t>
        </is>
      </c>
      <c r="J7" s="13" t="inlineStr">
        <is>
          <t>YTD variance</t>
        </is>
      </c>
      <c r="K7" s="13" t="inlineStr">
        <is>
          <t>YTD variance %</t>
        </is>
      </c>
      <c r="L7" s="13" t="inlineStr">
        <is>
          <t>YTD F / A</t>
        </is>
      </c>
      <c r="M7" s="13" t="inlineStr">
        <is>
          <t>Significant (YTD)?</t>
        </is>
      </c>
      <c r="N7" s="13" t="inlineStr">
        <is>
          <t>Full-year budget</t>
        </is>
      </c>
      <c r="O7" s="13" t="inlineStr">
        <is>
          <t>Full-year budget less YTD actual</t>
        </is>
      </c>
      <c r="P7" s="13" t="inlineStr">
        <is>
          <t>Commentary</t>
        </is>
      </c>
    </row>
    <row r="8">
      <c r="A8" s="6">
        <f>IF(Budget!$A8="","",Budget!$A8)</f>
        <v/>
      </c>
      <c r="B8" s="6">
        <f>IF(Budget!$A8="","",Budget!$B8)</f>
        <v/>
      </c>
      <c r="C8" s="14">
        <f>IF($A8="","",INDEX(Budget!$C8:$N8,Settings!$C$7)+0)</f>
        <v/>
      </c>
      <c r="D8" s="14">
        <f>IF($A8="","",INDEX(Actual!$C8:$N8,Settings!$C$7)+0)</f>
        <v/>
      </c>
      <c r="E8" s="14">
        <f>IF($A8="","",D8-C8)</f>
        <v/>
      </c>
      <c r="F8" s="15">
        <f>IF(OR($A8="",C8=0),"",E8/ABS(C8))</f>
        <v/>
      </c>
      <c r="G8" s="6">
        <f>IF($A8="","",IF(E8=0,"On budget",IF(OR(AND(OR($B8="Revenue",$B8="Profit"),E8&gt;0),AND($B8&lt;&gt;"Revenue",$B8&lt;&gt;"Profit",E8&lt;0)),"Favourable","Adverse")))</f>
        <v/>
      </c>
      <c r="H8" s="14">
        <f>IF($A8="","",SUMIFS(Budget!$C8:$N8,Budget!$C$5:$N$5,"&lt;="&amp;Settings!$C$7))</f>
        <v/>
      </c>
      <c r="I8" s="14">
        <f>IF($A8="","",SUMIFS(Actual!$C8:$N8,Actual!$C$5:$N$5,"&lt;="&amp;Settings!$C$7))</f>
        <v/>
      </c>
      <c r="J8" s="14">
        <f>IF($A8="","",I8-H8)</f>
        <v/>
      </c>
      <c r="K8" s="15">
        <f>IF(OR($A8="",H8=0),"",J8/ABS(H8))</f>
        <v/>
      </c>
      <c r="L8" s="6">
        <f>IF($A8="","",IF(J8=0,"On budget",IF(OR(AND(OR($B8="Revenue",$B8="Profit"),J8&gt;0),AND($B8&lt;&gt;"Revenue",$B8&lt;&gt;"Profit",J8&lt;0)),"Favourable","Adverse")))</f>
        <v/>
      </c>
      <c r="M8" s="6">
        <f>IF($A8="","",IF(H8=0,IF(ABS(J8)&gt;=Settings!$C$8,"Yes",""),IF(AND(ABS(J8)&gt;=Settings!$C$8,ABS(J8)/ABS(H8)&gt;=Settings!$C$9),"Yes","")))</f>
        <v/>
      </c>
      <c r="N8" s="14">
        <f>IF($A8="","",Budget!$O8)</f>
        <v/>
      </c>
      <c r="O8" s="14">
        <f>IF($A8="","",N8-I8)</f>
        <v/>
      </c>
      <c r="P8" s="5" t="n"/>
    </row>
    <row r="9">
      <c r="A9" s="6">
        <f>IF(Budget!$A9="","",Budget!$A9)</f>
        <v/>
      </c>
      <c r="B9" s="6">
        <f>IF(Budget!$A9="","",Budget!$B9)</f>
        <v/>
      </c>
      <c r="C9" s="14">
        <f>IF($A9="","",INDEX(Budget!$C9:$N9,Settings!$C$7)+0)</f>
        <v/>
      </c>
      <c r="D9" s="14">
        <f>IF($A9="","",INDEX(Actual!$C9:$N9,Settings!$C$7)+0)</f>
        <v/>
      </c>
      <c r="E9" s="14">
        <f>IF($A9="","",D9-C9)</f>
        <v/>
      </c>
      <c r="F9" s="15">
        <f>IF(OR($A9="",C9=0),"",E9/ABS(C9))</f>
        <v/>
      </c>
      <c r="G9" s="6">
        <f>IF($A9="","",IF(E9=0,"On budget",IF(OR(AND(OR($B9="Revenue",$B9="Profit"),E9&gt;0),AND($B9&lt;&gt;"Revenue",$B9&lt;&gt;"Profit",E9&lt;0)),"Favourable","Adverse")))</f>
        <v/>
      </c>
      <c r="H9" s="14">
        <f>IF($A9="","",SUMIFS(Budget!$C9:$N9,Budget!$C$5:$N$5,"&lt;="&amp;Settings!$C$7))</f>
        <v/>
      </c>
      <c r="I9" s="14">
        <f>IF($A9="","",SUMIFS(Actual!$C9:$N9,Actual!$C$5:$N$5,"&lt;="&amp;Settings!$C$7))</f>
        <v/>
      </c>
      <c r="J9" s="14">
        <f>IF($A9="","",I9-H9)</f>
        <v/>
      </c>
      <c r="K9" s="15">
        <f>IF(OR($A9="",H9=0),"",J9/ABS(H9))</f>
        <v/>
      </c>
      <c r="L9" s="6">
        <f>IF($A9="","",IF(J9=0,"On budget",IF(OR(AND(OR($B9="Revenue",$B9="Profit"),J9&gt;0),AND($B9&lt;&gt;"Revenue",$B9&lt;&gt;"Profit",J9&lt;0)),"Favourable","Adverse")))</f>
        <v/>
      </c>
      <c r="M9" s="6">
        <f>IF($A9="","",IF(H9=0,IF(ABS(J9)&gt;=Settings!$C$8,"Yes",""),IF(AND(ABS(J9)&gt;=Settings!$C$8,ABS(J9)/ABS(H9)&gt;=Settings!$C$9),"Yes","")))</f>
        <v/>
      </c>
      <c r="N9" s="14">
        <f>IF($A9="","",Budget!$O9)</f>
        <v/>
      </c>
      <c r="O9" s="14">
        <f>IF($A9="","",N9-I9)</f>
        <v/>
      </c>
      <c r="P9" s="5" t="n"/>
    </row>
    <row r="10">
      <c r="A10" s="6">
        <f>IF(Budget!$A10="","",Budget!$A10)</f>
        <v/>
      </c>
      <c r="B10" s="6">
        <f>IF(Budget!$A10="","",Budget!$B10)</f>
        <v/>
      </c>
      <c r="C10" s="14">
        <f>IF($A10="","",INDEX(Budget!$C10:$N10,Settings!$C$7)+0)</f>
        <v/>
      </c>
      <c r="D10" s="14">
        <f>IF($A10="","",INDEX(Actual!$C10:$N10,Settings!$C$7)+0)</f>
        <v/>
      </c>
      <c r="E10" s="14">
        <f>IF($A10="","",D10-C10)</f>
        <v/>
      </c>
      <c r="F10" s="15">
        <f>IF(OR($A10="",C10=0),"",E10/ABS(C10))</f>
        <v/>
      </c>
      <c r="G10" s="6">
        <f>IF($A10="","",IF(E10=0,"On budget",IF(OR(AND(OR($B10="Revenue",$B10="Profit"),E10&gt;0),AND($B10&lt;&gt;"Revenue",$B10&lt;&gt;"Profit",E10&lt;0)),"Favourable","Adverse")))</f>
        <v/>
      </c>
      <c r="H10" s="14">
        <f>IF($A10="","",SUMIFS(Budget!$C10:$N10,Budget!$C$5:$N$5,"&lt;="&amp;Settings!$C$7))</f>
        <v/>
      </c>
      <c r="I10" s="14">
        <f>IF($A10="","",SUMIFS(Actual!$C10:$N10,Actual!$C$5:$N$5,"&lt;="&amp;Settings!$C$7))</f>
        <v/>
      </c>
      <c r="J10" s="14">
        <f>IF($A10="","",I10-H10)</f>
        <v/>
      </c>
      <c r="K10" s="15">
        <f>IF(OR($A10="",H10=0),"",J10/ABS(H10))</f>
        <v/>
      </c>
      <c r="L10" s="6">
        <f>IF($A10="","",IF(J10=0,"On budget",IF(OR(AND(OR($B10="Revenue",$B10="Profit"),J10&gt;0),AND($B10&lt;&gt;"Revenue",$B10&lt;&gt;"Profit",J10&lt;0)),"Favourable","Adverse")))</f>
        <v/>
      </c>
      <c r="M10" s="6">
        <f>IF($A10="","",IF(H10=0,IF(ABS(J10)&gt;=Settings!$C$8,"Yes",""),IF(AND(ABS(J10)&gt;=Settings!$C$8,ABS(J10)/ABS(H10)&gt;=Settings!$C$9),"Yes","")))</f>
        <v/>
      </c>
      <c r="N10" s="14">
        <f>IF($A10="","",Budget!$O10)</f>
        <v/>
      </c>
      <c r="O10" s="14">
        <f>IF($A10="","",N10-I10)</f>
        <v/>
      </c>
      <c r="P10" s="5" t="n"/>
    </row>
    <row r="11">
      <c r="A11" s="6">
        <f>IF(Budget!$A11="","",Budget!$A11)</f>
        <v/>
      </c>
      <c r="B11" s="6">
        <f>IF(Budget!$A11="","",Budget!$B11)</f>
        <v/>
      </c>
      <c r="C11" s="14">
        <f>IF($A11="","",INDEX(Budget!$C11:$N11,Settings!$C$7)+0)</f>
        <v/>
      </c>
      <c r="D11" s="14">
        <f>IF($A11="","",INDEX(Actual!$C11:$N11,Settings!$C$7)+0)</f>
        <v/>
      </c>
      <c r="E11" s="14">
        <f>IF($A11="","",D11-C11)</f>
        <v/>
      </c>
      <c r="F11" s="15">
        <f>IF(OR($A11="",C11=0),"",E11/ABS(C11))</f>
        <v/>
      </c>
      <c r="G11" s="6">
        <f>IF($A11="","",IF(E11=0,"On budget",IF(OR(AND(OR($B11="Revenue",$B11="Profit"),E11&gt;0),AND($B11&lt;&gt;"Revenue",$B11&lt;&gt;"Profit",E11&lt;0)),"Favourable","Adverse")))</f>
        <v/>
      </c>
      <c r="H11" s="14">
        <f>IF($A11="","",SUMIFS(Budget!$C11:$N11,Budget!$C$5:$N$5,"&lt;="&amp;Settings!$C$7))</f>
        <v/>
      </c>
      <c r="I11" s="14">
        <f>IF($A11="","",SUMIFS(Actual!$C11:$N11,Actual!$C$5:$N$5,"&lt;="&amp;Settings!$C$7))</f>
        <v/>
      </c>
      <c r="J11" s="14">
        <f>IF($A11="","",I11-H11)</f>
        <v/>
      </c>
      <c r="K11" s="15">
        <f>IF(OR($A11="",H11=0),"",J11/ABS(H11))</f>
        <v/>
      </c>
      <c r="L11" s="6">
        <f>IF($A11="","",IF(J11=0,"On budget",IF(OR(AND(OR($B11="Revenue",$B11="Profit"),J11&gt;0),AND($B11&lt;&gt;"Revenue",$B11&lt;&gt;"Profit",J11&lt;0)),"Favourable","Adverse")))</f>
        <v/>
      </c>
      <c r="M11" s="6">
        <f>IF($A11="","",IF(H11=0,IF(ABS(J11)&gt;=Settings!$C$8,"Yes",""),IF(AND(ABS(J11)&gt;=Settings!$C$8,ABS(J11)/ABS(H11)&gt;=Settings!$C$9),"Yes","")))</f>
        <v/>
      </c>
      <c r="N11" s="14">
        <f>IF($A11="","",Budget!$O11)</f>
        <v/>
      </c>
      <c r="O11" s="14">
        <f>IF($A11="","",N11-I11)</f>
        <v/>
      </c>
      <c r="P11" s="5" t="n"/>
    </row>
    <row r="12">
      <c r="A12" s="6">
        <f>IF(Budget!$A12="","",Budget!$A12)</f>
        <v/>
      </c>
      <c r="B12" s="6">
        <f>IF(Budget!$A12="","",Budget!$B12)</f>
        <v/>
      </c>
      <c r="C12" s="14">
        <f>IF($A12="","",INDEX(Budget!$C12:$N12,Settings!$C$7)+0)</f>
        <v/>
      </c>
      <c r="D12" s="14">
        <f>IF($A12="","",INDEX(Actual!$C12:$N12,Settings!$C$7)+0)</f>
        <v/>
      </c>
      <c r="E12" s="14">
        <f>IF($A12="","",D12-C12)</f>
        <v/>
      </c>
      <c r="F12" s="15">
        <f>IF(OR($A12="",C12=0),"",E12/ABS(C12))</f>
        <v/>
      </c>
      <c r="G12" s="6">
        <f>IF($A12="","",IF(E12=0,"On budget",IF(OR(AND(OR($B12="Revenue",$B12="Profit"),E12&gt;0),AND($B12&lt;&gt;"Revenue",$B12&lt;&gt;"Profit",E12&lt;0)),"Favourable","Adverse")))</f>
        <v/>
      </c>
      <c r="H12" s="14">
        <f>IF($A12="","",SUMIFS(Budget!$C12:$N12,Budget!$C$5:$N$5,"&lt;="&amp;Settings!$C$7))</f>
        <v/>
      </c>
      <c r="I12" s="14">
        <f>IF($A12="","",SUMIFS(Actual!$C12:$N12,Actual!$C$5:$N$5,"&lt;="&amp;Settings!$C$7))</f>
        <v/>
      </c>
      <c r="J12" s="14">
        <f>IF($A12="","",I12-H12)</f>
        <v/>
      </c>
      <c r="K12" s="15">
        <f>IF(OR($A12="",H12=0),"",J12/ABS(H12))</f>
        <v/>
      </c>
      <c r="L12" s="6">
        <f>IF($A12="","",IF(J12=0,"On budget",IF(OR(AND(OR($B12="Revenue",$B12="Profit"),J12&gt;0),AND($B12&lt;&gt;"Revenue",$B12&lt;&gt;"Profit",J12&lt;0)),"Favourable","Adverse")))</f>
        <v/>
      </c>
      <c r="M12" s="6">
        <f>IF($A12="","",IF(H12=0,IF(ABS(J12)&gt;=Settings!$C$8,"Yes",""),IF(AND(ABS(J12)&gt;=Settings!$C$8,ABS(J12)/ABS(H12)&gt;=Settings!$C$9),"Yes","")))</f>
        <v/>
      </c>
      <c r="N12" s="14">
        <f>IF($A12="","",Budget!$O12)</f>
        <v/>
      </c>
      <c r="O12" s="14">
        <f>IF($A12="","",N12-I12)</f>
        <v/>
      </c>
      <c r="P12" s="5" t="n"/>
    </row>
    <row r="13">
      <c r="A13" s="6">
        <f>IF(Budget!$A13="","",Budget!$A13)</f>
        <v/>
      </c>
      <c r="B13" s="6">
        <f>IF(Budget!$A13="","",Budget!$B13)</f>
        <v/>
      </c>
      <c r="C13" s="14">
        <f>IF($A13="","",INDEX(Budget!$C13:$N13,Settings!$C$7)+0)</f>
        <v/>
      </c>
      <c r="D13" s="14">
        <f>IF($A13="","",INDEX(Actual!$C13:$N13,Settings!$C$7)+0)</f>
        <v/>
      </c>
      <c r="E13" s="14">
        <f>IF($A13="","",D13-C13)</f>
        <v/>
      </c>
      <c r="F13" s="15">
        <f>IF(OR($A13="",C13=0),"",E13/ABS(C13))</f>
        <v/>
      </c>
      <c r="G13" s="6">
        <f>IF($A13="","",IF(E13=0,"On budget",IF(OR(AND(OR($B13="Revenue",$B13="Profit"),E13&gt;0),AND($B13&lt;&gt;"Revenue",$B13&lt;&gt;"Profit",E13&lt;0)),"Favourable","Adverse")))</f>
        <v/>
      </c>
      <c r="H13" s="14">
        <f>IF($A13="","",SUMIFS(Budget!$C13:$N13,Budget!$C$5:$N$5,"&lt;="&amp;Settings!$C$7))</f>
        <v/>
      </c>
      <c r="I13" s="14">
        <f>IF($A13="","",SUMIFS(Actual!$C13:$N13,Actual!$C$5:$N$5,"&lt;="&amp;Settings!$C$7))</f>
        <v/>
      </c>
      <c r="J13" s="14">
        <f>IF($A13="","",I13-H13)</f>
        <v/>
      </c>
      <c r="K13" s="15">
        <f>IF(OR($A13="",H13=0),"",J13/ABS(H13))</f>
        <v/>
      </c>
      <c r="L13" s="6">
        <f>IF($A13="","",IF(J13=0,"On budget",IF(OR(AND(OR($B13="Revenue",$B13="Profit"),J13&gt;0),AND($B13&lt;&gt;"Revenue",$B13&lt;&gt;"Profit",J13&lt;0)),"Favourable","Adverse")))</f>
        <v/>
      </c>
      <c r="M13" s="6">
        <f>IF($A13="","",IF(H13=0,IF(ABS(J13)&gt;=Settings!$C$8,"Yes",""),IF(AND(ABS(J13)&gt;=Settings!$C$8,ABS(J13)/ABS(H13)&gt;=Settings!$C$9),"Yes","")))</f>
        <v/>
      </c>
      <c r="N13" s="14">
        <f>IF($A13="","",Budget!$O13)</f>
        <v/>
      </c>
      <c r="O13" s="14">
        <f>IF($A13="","",N13-I13)</f>
        <v/>
      </c>
      <c r="P13" s="5" t="n"/>
    </row>
    <row r="14">
      <c r="A14" s="6">
        <f>IF(Budget!$A14="","",Budget!$A14)</f>
        <v/>
      </c>
      <c r="B14" s="6">
        <f>IF(Budget!$A14="","",Budget!$B14)</f>
        <v/>
      </c>
      <c r="C14" s="14">
        <f>IF($A14="","",INDEX(Budget!$C14:$N14,Settings!$C$7)+0)</f>
        <v/>
      </c>
      <c r="D14" s="14">
        <f>IF($A14="","",INDEX(Actual!$C14:$N14,Settings!$C$7)+0)</f>
        <v/>
      </c>
      <c r="E14" s="14">
        <f>IF($A14="","",D14-C14)</f>
        <v/>
      </c>
      <c r="F14" s="15">
        <f>IF(OR($A14="",C14=0),"",E14/ABS(C14))</f>
        <v/>
      </c>
      <c r="G14" s="6">
        <f>IF($A14="","",IF(E14=0,"On budget",IF(OR(AND(OR($B14="Revenue",$B14="Profit"),E14&gt;0),AND($B14&lt;&gt;"Revenue",$B14&lt;&gt;"Profit",E14&lt;0)),"Favourable","Adverse")))</f>
        <v/>
      </c>
      <c r="H14" s="14">
        <f>IF($A14="","",SUMIFS(Budget!$C14:$N14,Budget!$C$5:$N$5,"&lt;="&amp;Settings!$C$7))</f>
        <v/>
      </c>
      <c r="I14" s="14">
        <f>IF($A14="","",SUMIFS(Actual!$C14:$N14,Actual!$C$5:$N$5,"&lt;="&amp;Settings!$C$7))</f>
        <v/>
      </c>
      <c r="J14" s="14">
        <f>IF($A14="","",I14-H14)</f>
        <v/>
      </c>
      <c r="K14" s="15">
        <f>IF(OR($A14="",H14=0),"",J14/ABS(H14))</f>
        <v/>
      </c>
      <c r="L14" s="6">
        <f>IF($A14="","",IF(J14=0,"On budget",IF(OR(AND(OR($B14="Revenue",$B14="Profit"),J14&gt;0),AND($B14&lt;&gt;"Revenue",$B14&lt;&gt;"Profit",J14&lt;0)),"Favourable","Adverse")))</f>
        <v/>
      </c>
      <c r="M14" s="6">
        <f>IF($A14="","",IF(H14=0,IF(ABS(J14)&gt;=Settings!$C$8,"Yes",""),IF(AND(ABS(J14)&gt;=Settings!$C$8,ABS(J14)/ABS(H14)&gt;=Settings!$C$9),"Yes","")))</f>
        <v/>
      </c>
      <c r="N14" s="14">
        <f>IF($A14="","",Budget!$O14)</f>
        <v/>
      </c>
      <c r="O14" s="14">
        <f>IF($A14="","",N14-I14)</f>
        <v/>
      </c>
      <c r="P14" s="5" t="n"/>
    </row>
    <row r="15">
      <c r="A15" s="6">
        <f>IF(Budget!$A15="","",Budget!$A15)</f>
        <v/>
      </c>
      <c r="B15" s="6">
        <f>IF(Budget!$A15="","",Budget!$B15)</f>
        <v/>
      </c>
      <c r="C15" s="14">
        <f>IF($A15="","",INDEX(Budget!$C15:$N15,Settings!$C$7)+0)</f>
        <v/>
      </c>
      <c r="D15" s="14">
        <f>IF($A15="","",INDEX(Actual!$C15:$N15,Settings!$C$7)+0)</f>
        <v/>
      </c>
      <c r="E15" s="14">
        <f>IF($A15="","",D15-C15)</f>
        <v/>
      </c>
      <c r="F15" s="15">
        <f>IF(OR($A15="",C15=0),"",E15/ABS(C15))</f>
        <v/>
      </c>
      <c r="G15" s="6">
        <f>IF($A15="","",IF(E15=0,"On budget",IF(OR(AND(OR($B15="Revenue",$B15="Profit"),E15&gt;0),AND($B15&lt;&gt;"Revenue",$B15&lt;&gt;"Profit",E15&lt;0)),"Favourable","Adverse")))</f>
        <v/>
      </c>
      <c r="H15" s="14">
        <f>IF($A15="","",SUMIFS(Budget!$C15:$N15,Budget!$C$5:$N$5,"&lt;="&amp;Settings!$C$7))</f>
        <v/>
      </c>
      <c r="I15" s="14">
        <f>IF($A15="","",SUMIFS(Actual!$C15:$N15,Actual!$C$5:$N$5,"&lt;="&amp;Settings!$C$7))</f>
        <v/>
      </c>
      <c r="J15" s="14">
        <f>IF($A15="","",I15-H15)</f>
        <v/>
      </c>
      <c r="K15" s="15">
        <f>IF(OR($A15="",H15=0),"",J15/ABS(H15))</f>
        <v/>
      </c>
      <c r="L15" s="6">
        <f>IF($A15="","",IF(J15=0,"On budget",IF(OR(AND(OR($B15="Revenue",$B15="Profit"),J15&gt;0),AND($B15&lt;&gt;"Revenue",$B15&lt;&gt;"Profit",J15&lt;0)),"Favourable","Adverse")))</f>
        <v/>
      </c>
      <c r="M15" s="6">
        <f>IF($A15="","",IF(H15=0,IF(ABS(J15)&gt;=Settings!$C$8,"Yes",""),IF(AND(ABS(J15)&gt;=Settings!$C$8,ABS(J15)/ABS(H15)&gt;=Settings!$C$9),"Yes","")))</f>
        <v/>
      </c>
      <c r="N15" s="14">
        <f>IF($A15="","",Budget!$O15)</f>
        <v/>
      </c>
      <c r="O15" s="14">
        <f>IF($A15="","",N15-I15)</f>
        <v/>
      </c>
      <c r="P15" s="5" t="n"/>
    </row>
    <row r="16">
      <c r="A16" s="6">
        <f>IF(Budget!$A16="","",Budget!$A16)</f>
        <v/>
      </c>
      <c r="B16" s="6">
        <f>IF(Budget!$A16="","",Budget!$B16)</f>
        <v/>
      </c>
      <c r="C16" s="14">
        <f>IF($A16="","",INDEX(Budget!$C16:$N16,Settings!$C$7)+0)</f>
        <v/>
      </c>
      <c r="D16" s="14">
        <f>IF($A16="","",INDEX(Actual!$C16:$N16,Settings!$C$7)+0)</f>
        <v/>
      </c>
      <c r="E16" s="14">
        <f>IF($A16="","",D16-C16)</f>
        <v/>
      </c>
      <c r="F16" s="15">
        <f>IF(OR($A16="",C16=0),"",E16/ABS(C16))</f>
        <v/>
      </c>
      <c r="G16" s="6">
        <f>IF($A16="","",IF(E16=0,"On budget",IF(OR(AND(OR($B16="Revenue",$B16="Profit"),E16&gt;0),AND($B16&lt;&gt;"Revenue",$B16&lt;&gt;"Profit",E16&lt;0)),"Favourable","Adverse")))</f>
        <v/>
      </c>
      <c r="H16" s="14">
        <f>IF($A16="","",SUMIFS(Budget!$C16:$N16,Budget!$C$5:$N$5,"&lt;="&amp;Settings!$C$7))</f>
        <v/>
      </c>
      <c r="I16" s="14">
        <f>IF($A16="","",SUMIFS(Actual!$C16:$N16,Actual!$C$5:$N$5,"&lt;="&amp;Settings!$C$7))</f>
        <v/>
      </c>
      <c r="J16" s="14">
        <f>IF($A16="","",I16-H16)</f>
        <v/>
      </c>
      <c r="K16" s="15">
        <f>IF(OR($A16="",H16=0),"",J16/ABS(H16))</f>
        <v/>
      </c>
      <c r="L16" s="6">
        <f>IF($A16="","",IF(J16=0,"On budget",IF(OR(AND(OR($B16="Revenue",$B16="Profit"),J16&gt;0),AND($B16&lt;&gt;"Revenue",$B16&lt;&gt;"Profit",J16&lt;0)),"Favourable","Adverse")))</f>
        <v/>
      </c>
      <c r="M16" s="6">
        <f>IF($A16="","",IF(H16=0,IF(ABS(J16)&gt;=Settings!$C$8,"Yes",""),IF(AND(ABS(J16)&gt;=Settings!$C$8,ABS(J16)/ABS(H16)&gt;=Settings!$C$9),"Yes","")))</f>
        <v/>
      </c>
      <c r="N16" s="14">
        <f>IF($A16="","",Budget!$O16)</f>
        <v/>
      </c>
      <c r="O16" s="14">
        <f>IF($A16="","",N16-I16)</f>
        <v/>
      </c>
      <c r="P16" s="5" t="n"/>
    </row>
    <row r="17">
      <c r="A17" s="6">
        <f>IF(Budget!$A17="","",Budget!$A17)</f>
        <v/>
      </c>
      <c r="B17" s="6">
        <f>IF(Budget!$A17="","",Budget!$B17)</f>
        <v/>
      </c>
      <c r="C17" s="14">
        <f>IF($A17="","",INDEX(Budget!$C17:$N17,Settings!$C$7)+0)</f>
        <v/>
      </c>
      <c r="D17" s="14">
        <f>IF($A17="","",INDEX(Actual!$C17:$N17,Settings!$C$7)+0)</f>
        <v/>
      </c>
      <c r="E17" s="14">
        <f>IF($A17="","",D17-C17)</f>
        <v/>
      </c>
      <c r="F17" s="15">
        <f>IF(OR($A17="",C17=0),"",E17/ABS(C17))</f>
        <v/>
      </c>
      <c r="G17" s="6">
        <f>IF($A17="","",IF(E17=0,"On budget",IF(OR(AND(OR($B17="Revenue",$B17="Profit"),E17&gt;0),AND($B17&lt;&gt;"Revenue",$B17&lt;&gt;"Profit",E17&lt;0)),"Favourable","Adverse")))</f>
        <v/>
      </c>
      <c r="H17" s="14">
        <f>IF($A17="","",SUMIFS(Budget!$C17:$N17,Budget!$C$5:$N$5,"&lt;="&amp;Settings!$C$7))</f>
        <v/>
      </c>
      <c r="I17" s="14">
        <f>IF($A17="","",SUMIFS(Actual!$C17:$N17,Actual!$C$5:$N$5,"&lt;="&amp;Settings!$C$7))</f>
        <v/>
      </c>
      <c r="J17" s="14">
        <f>IF($A17="","",I17-H17)</f>
        <v/>
      </c>
      <c r="K17" s="15">
        <f>IF(OR($A17="",H17=0),"",J17/ABS(H17))</f>
        <v/>
      </c>
      <c r="L17" s="6">
        <f>IF($A17="","",IF(J17=0,"On budget",IF(OR(AND(OR($B17="Revenue",$B17="Profit"),J17&gt;0),AND($B17&lt;&gt;"Revenue",$B17&lt;&gt;"Profit",J17&lt;0)),"Favourable","Adverse")))</f>
        <v/>
      </c>
      <c r="M17" s="6">
        <f>IF($A17="","",IF(H17=0,IF(ABS(J17)&gt;=Settings!$C$8,"Yes",""),IF(AND(ABS(J17)&gt;=Settings!$C$8,ABS(J17)/ABS(H17)&gt;=Settings!$C$9),"Yes","")))</f>
        <v/>
      </c>
      <c r="N17" s="14">
        <f>IF($A17="","",Budget!$O17)</f>
        <v/>
      </c>
      <c r="O17" s="14">
        <f>IF($A17="","",N17-I17)</f>
        <v/>
      </c>
      <c r="P17" s="5" t="n"/>
    </row>
    <row r="18">
      <c r="A18" s="6">
        <f>IF(Budget!$A18="","",Budget!$A18)</f>
        <v/>
      </c>
      <c r="B18" s="6">
        <f>IF(Budget!$A18="","",Budget!$B18)</f>
        <v/>
      </c>
      <c r="C18" s="14">
        <f>IF($A18="","",INDEX(Budget!$C18:$N18,Settings!$C$7)+0)</f>
        <v/>
      </c>
      <c r="D18" s="14">
        <f>IF($A18="","",INDEX(Actual!$C18:$N18,Settings!$C$7)+0)</f>
        <v/>
      </c>
      <c r="E18" s="14">
        <f>IF($A18="","",D18-C18)</f>
        <v/>
      </c>
      <c r="F18" s="15">
        <f>IF(OR($A18="",C18=0),"",E18/ABS(C18))</f>
        <v/>
      </c>
      <c r="G18" s="6">
        <f>IF($A18="","",IF(E18=0,"On budget",IF(OR(AND(OR($B18="Revenue",$B18="Profit"),E18&gt;0),AND($B18&lt;&gt;"Revenue",$B18&lt;&gt;"Profit",E18&lt;0)),"Favourable","Adverse")))</f>
        <v/>
      </c>
      <c r="H18" s="14">
        <f>IF($A18="","",SUMIFS(Budget!$C18:$N18,Budget!$C$5:$N$5,"&lt;="&amp;Settings!$C$7))</f>
        <v/>
      </c>
      <c r="I18" s="14">
        <f>IF($A18="","",SUMIFS(Actual!$C18:$N18,Actual!$C$5:$N$5,"&lt;="&amp;Settings!$C$7))</f>
        <v/>
      </c>
      <c r="J18" s="14">
        <f>IF($A18="","",I18-H18)</f>
        <v/>
      </c>
      <c r="K18" s="15">
        <f>IF(OR($A18="",H18=0),"",J18/ABS(H18))</f>
        <v/>
      </c>
      <c r="L18" s="6">
        <f>IF($A18="","",IF(J18=0,"On budget",IF(OR(AND(OR($B18="Revenue",$B18="Profit"),J18&gt;0),AND($B18&lt;&gt;"Revenue",$B18&lt;&gt;"Profit",J18&lt;0)),"Favourable","Adverse")))</f>
        <v/>
      </c>
      <c r="M18" s="6">
        <f>IF($A18="","",IF(H18=0,IF(ABS(J18)&gt;=Settings!$C$8,"Yes",""),IF(AND(ABS(J18)&gt;=Settings!$C$8,ABS(J18)/ABS(H18)&gt;=Settings!$C$9),"Yes","")))</f>
        <v/>
      </c>
      <c r="N18" s="14">
        <f>IF($A18="","",Budget!$O18)</f>
        <v/>
      </c>
      <c r="O18" s="14">
        <f>IF($A18="","",N18-I18)</f>
        <v/>
      </c>
      <c r="P18" s="5" t="n"/>
    </row>
    <row r="19">
      <c r="A19" s="6">
        <f>IF(Budget!$A19="","",Budget!$A19)</f>
        <v/>
      </c>
      <c r="B19" s="6">
        <f>IF(Budget!$A19="","",Budget!$B19)</f>
        <v/>
      </c>
      <c r="C19" s="14">
        <f>IF($A19="","",INDEX(Budget!$C19:$N19,Settings!$C$7)+0)</f>
        <v/>
      </c>
      <c r="D19" s="14">
        <f>IF($A19="","",INDEX(Actual!$C19:$N19,Settings!$C$7)+0)</f>
        <v/>
      </c>
      <c r="E19" s="14">
        <f>IF($A19="","",D19-C19)</f>
        <v/>
      </c>
      <c r="F19" s="15">
        <f>IF(OR($A19="",C19=0),"",E19/ABS(C19))</f>
        <v/>
      </c>
      <c r="G19" s="6">
        <f>IF($A19="","",IF(E19=0,"On budget",IF(OR(AND(OR($B19="Revenue",$B19="Profit"),E19&gt;0),AND($B19&lt;&gt;"Revenue",$B19&lt;&gt;"Profit",E19&lt;0)),"Favourable","Adverse")))</f>
        <v/>
      </c>
      <c r="H19" s="14">
        <f>IF($A19="","",SUMIFS(Budget!$C19:$N19,Budget!$C$5:$N$5,"&lt;="&amp;Settings!$C$7))</f>
        <v/>
      </c>
      <c r="I19" s="14">
        <f>IF($A19="","",SUMIFS(Actual!$C19:$N19,Actual!$C$5:$N$5,"&lt;="&amp;Settings!$C$7))</f>
        <v/>
      </c>
      <c r="J19" s="14">
        <f>IF($A19="","",I19-H19)</f>
        <v/>
      </c>
      <c r="K19" s="15">
        <f>IF(OR($A19="",H19=0),"",J19/ABS(H19))</f>
        <v/>
      </c>
      <c r="L19" s="6">
        <f>IF($A19="","",IF(J19=0,"On budget",IF(OR(AND(OR($B19="Revenue",$B19="Profit"),J19&gt;0),AND($B19&lt;&gt;"Revenue",$B19&lt;&gt;"Profit",J19&lt;0)),"Favourable","Adverse")))</f>
        <v/>
      </c>
      <c r="M19" s="6">
        <f>IF($A19="","",IF(H19=0,IF(ABS(J19)&gt;=Settings!$C$8,"Yes",""),IF(AND(ABS(J19)&gt;=Settings!$C$8,ABS(J19)/ABS(H19)&gt;=Settings!$C$9),"Yes","")))</f>
        <v/>
      </c>
      <c r="N19" s="14">
        <f>IF($A19="","",Budget!$O19)</f>
        <v/>
      </c>
      <c r="O19" s="14">
        <f>IF($A19="","",N19-I19)</f>
        <v/>
      </c>
      <c r="P19" s="5" t="n"/>
    </row>
    <row r="20">
      <c r="A20" s="6">
        <f>IF(Budget!$A20="","",Budget!$A20)</f>
        <v/>
      </c>
      <c r="B20" s="6">
        <f>IF(Budget!$A20="","",Budget!$B20)</f>
        <v/>
      </c>
      <c r="C20" s="14">
        <f>IF($A20="","",INDEX(Budget!$C20:$N20,Settings!$C$7)+0)</f>
        <v/>
      </c>
      <c r="D20" s="14">
        <f>IF($A20="","",INDEX(Actual!$C20:$N20,Settings!$C$7)+0)</f>
        <v/>
      </c>
      <c r="E20" s="14">
        <f>IF($A20="","",D20-C20)</f>
        <v/>
      </c>
      <c r="F20" s="15">
        <f>IF(OR($A20="",C20=0),"",E20/ABS(C20))</f>
        <v/>
      </c>
      <c r="G20" s="6">
        <f>IF($A20="","",IF(E20=0,"On budget",IF(OR(AND(OR($B20="Revenue",$B20="Profit"),E20&gt;0),AND($B20&lt;&gt;"Revenue",$B20&lt;&gt;"Profit",E20&lt;0)),"Favourable","Adverse")))</f>
        <v/>
      </c>
      <c r="H20" s="14">
        <f>IF($A20="","",SUMIFS(Budget!$C20:$N20,Budget!$C$5:$N$5,"&lt;="&amp;Settings!$C$7))</f>
        <v/>
      </c>
      <c r="I20" s="14">
        <f>IF($A20="","",SUMIFS(Actual!$C20:$N20,Actual!$C$5:$N$5,"&lt;="&amp;Settings!$C$7))</f>
        <v/>
      </c>
      <c r="J20" s="14">
        <f>IF($A20="","",I20-H20)</f>
        <v/>
      </c>
      <c r="K20" s="15">
        <f>IF(OR($A20="",H20=0),"",J20/ABS(H20))</f>
        <v/>
      </c>
      <c r="L20" s="6">
        <f>IF($A20="","",IF(J20=0,"On budget",IF(OR(AND(OR($B20="Revenue",$B20="Profit"),J20&gt;0),AND($B20&lt;&gt;"Revenue",$B20&lt;&gt;"Profit",J20&lt;0)),"Favourable","Adverse")))</f>
        <v/>
      </c>
      <c r="M20" s="6">
        <f>IF($A20="","",IF(H20=0,IF(ABS(J20)&gt;=Settings!$C$8,"Yes",""),IF(AND(ABS(J20)&gt;=Settings!$C$8,ABS(J20)/ABS(H20)&gt;=Settings!$C$9),"Yes","")))</f>
        <v/>
      </c>
      <c r="N20" s="14">
        <f>IF($A20="","",Budget!$O20)</f>
        <v/>
      </c>
      <c r="O20" s="14">
        <f>IF($A20="","",N20-I20)</f>
        <v/>
      </c>
      <c r="P20" s="5" t="n"/>
    </row>
    <row r="21">
      <c r="A21" s="6">
        <f>IF(Budget!$A21="","",Budget!$A21)</f>
        <v/>
      </c>
      <c r="B21" s="6">
        <f>IF(Budget!$A21="","",Budget!$B21)</f>
        <v/>
      </c>
      <c r="C21" s="14">
        <f>IF($A21="","",INDEX(Budget!$C21:$N21,Settings!$C$7)+0)</f>
        <v/>
      </c>
      <c r="D21" s="14">
        <f>IF($A21="","",INDEX(Actual!$C21:$N21,Settings!$C$7)+0)</f>
        <v/>
      </c>
      <c r="E21" s="14">
        <f>IF($A21="","",D21-C21)</f>
        <v/>
      </c>
      <c r="F21" s="15">
        <f>IF(OR($A21="",C21=0),"",E21/ABS(C21))</f>
        <v/>
      </c>
      <c r="G21" s="6">
        <f>IF($A21="","",IF(E21=0,"On budget",IF(OR(AND(OR($B21="Revenue",$B21="Profit"),E21&gt;0),AND($B21&lt;&gt;"Revenue",$B21&lt;&gt;"Profit",E21&lt;0)),"Favourable","Adverse")))</f>
        <v/>
      </c>
      <c r="H21" s="14">
        <f>IF($A21="","",SUMIFS(Budget!$C21:$N21,Budget!$C$5:$N$5,"&lt;="&amp;Settings!$C$7))</f>
        <v/>
      </c>
      <c r="I21" s="14">
        <f>IF($A21="","",SUMIFS(Actual!$C21:$N21,Actual!$C$5:$N$5,"&lt;="&amp;Settings!$C$7))</f>
        <v/>
      </c>
      <c r="J21" s="14">
        <f>IF($A21="","",I21-H21)</f>
        <v/>
      </c>
      <c r="K21" s="15">
        <f>IF(OR($A21="",H21=0),"",J21/ABS(H21))</f>
        <v/>
      </c>
      <c r="L21" s="6">
        <f>IF($A21="","",IF(J21=0,"On budget",IF(OR(AND(OR($B21="Revenue",$B21="Profit"),J21&gt;0),AND($B21&lt;&gt;"Revenue",$B21&lt;&gt;"Profit",J21&lt;0)),"Favourable","Adverse")))</f>
        <v/>
      </c>
      <c r="M21" s="6">
        <f>IF($A21="","",IF(H21=0,IF(ABS(J21)&gt;=Settings!$C$8,"Yes",""),IF(AND(ABS(J21)&gt;=Settings!$C$8,ABS(J21)/ABS(H21)&gt;=Settings!$C$9),"Yes","")))</f>
        <v/>
      </c>
      <c r="N21" s="14">
        <f>IF($A21="","",Budget!$O21)</f>
        <v/>
      </c>
      <c r="O21" s="14">
        <f>IF($A21="","",N21-I21)</f>
        <v/>
      </c>
      <c r="P21" s="5" t="n"/>
    </row>
    <row r="22">
      <c r="A22" s="6">
        <f>IF(Budget!$A22="","",Budget!$A22)</f>
        <v/>
      </c>
      <c r="B22" s="6">
        <f>IF(Budget!$A22="","",Budget!$B22)</f>
        <v/>
      </c>
      <c r="C22" s="14">
        <f>IF($A22="","",INDEX(Budget!$C22:$N22,Settings!$C$7)+0)</f>
        <v/>
      </c>
      <c r="D22" s="14">
        <f>IF($A22="","",INDEX(Actual!$C22:$N22,Settings!$C$7)+0)</f>
        <v/>
      </c>
      <c r="E22" s="14">
        <f>IF($A22="","",D22-C22)</f>
        <v/>
      </c>
      <c r="F22" s="15">
        <f>IF(OR($A22="",C22=0),"",E22/ABS(C22))</f>
        <v/>
      </c>
      <c r="G22" s="6">
        <f>IF($A22="","",IF(E22=0,"On budget",IF(OR(AND(OR($B22="Revenue",$B22="Profit"),E22&gt;0),AND($B22&lt;&gt;"Revenue",$B22&lt;&gt;"Profit",E22&lt;0)),"Favourable","Adverse")))</f>
        <v/>
      </c>
      <c r="H22" s="14">
        <f>IF($A22="","",SUMIFS(Budget!$C22:$N22,Budget!$C$5:$N$5,"&lt;="&amp;Settings!$C$7))</f>
        <v/>
      </c>
      <c r="I22" s="14">
        <f>IF($A22="","",SUMIFS(Actual!$C22:$N22,Actual!$C$5:$N$5,"&lt;="&amp;Settings!$C$7))</f>
        <v/>
      </c>
      <c r="J22" s="14">
        <f>IF($A22="","",I22-H22)</f>
        <v/>
      </c>
      <c r="K22" s="15">
        <f>IF(OR($A22="",H22=0),"",J22/ABS(H22))</f>
        <v/>
      </c>
      <c r="L22" s="6">
        <f>IF($A22="","",IF(J22=0,"On budget",IF(OR(AND(OR($B22="Revenue",$B22="Profit"),J22&gt;0),AND($B22&lt;&gt;"Revenue",$B22&lt;&gt;"Profit",J22&lt;0)),"Favourable","Adverse")))</f>
        <v/>
      </c>
      <c r="M22" s="6">
        <f>IF($A22="","",IF(H22=0,IF(ABS(J22)&gt;=Settings!$C$8,"Yes",""),IF(AND(ABS(J22)&gt;=Settings!$C$8,ABS(J22)/ABS(H22)&gt;=Settings!$C$9),"Yes","")))</f>
        <v/>
      </c>
      <c r="N22" s="14">
        <f>IF($A22="","",Budget!$O22)</f>
        <v/>
      </c>
      <c r="O22" s="14">
        <f>IF($A22="","",N22-I22)</f>
        <v/>
      </c>
      <c r="P22" s="5" t="n"/>
    </row>
    <row r="23">
      <c r="A23" s="6">
        <f>IF(Budget!$A23="","",Budget!$A23)</f>
        <v/>
      </c>
      <c r="B23" s="6">
        <f>IF(Budget!$A23="","",Budget!$B23)</f>
        <v/>
      </c>
      <c r="C23" s="14">
        <f>IF($A23="","",INDEX(Budget!$C23:$N23,Settings!$C$7)+0)</f>
        <v/>
      </c>
      <c r="D23" s="14">
        <f>IF($A23="","",INDEX(Actual!$C23:$N23,Settings!$C$7)+0)</f>
        <v/>
      </c>
      <c r="E23" s="14">
        <f>IF($A23="","",D23-C23)</f>
        <v/>
      </c>
      <c r="F23" s="15">
        <f>IF(OR($A23="",C23=0),"",E23/ABS(C23))</f>
        <v/>
      </c>
      <c r="G23" s="6">
        <f>IF($A23="","",IF(E23=0,"On budget",IF(OR(AND(OR($B23="Revenue",$B23="Profit"),E23&gt;0),AND($B23&lt;&gt;"Revenue",$B23&lt;&gt;"Profit",E23&lt;0)),"Favourable","Adverse")))</f>
        <v/>
      </c>
      <c r="H23" s="14">
        <f>IF($A23="","",SUMIFS(Budget!$C23:$N23,Budget!$C$5:$N$5,"&lt;="&amp;Settings!$C$7))</f>
        <v/>
      </c>
      <c r="I23" s="14">
        <f>IF($A23="","",SUMIFS(Actual!$C23:$N23,Actual!$C$5:$N$5,"&lt;="&amp;Settings!$C$7))</f>
        <v/>
      </c>
      <c r="J23" s="14">
        <f>IF($A23="","",I23-H23)</f>
        <v/>
      </c>
      <c r="K23" s="15">
        <f>IF(OR($A23="",H23=0),"",J23/ABS(H23))</f>
        <v/>
      </c>
      <c r="L23" s="6">
        <f>IF($A23="","",IF(J23=0,"On budget",IF(OR(AND(OR($B23="Revenue",$B23="Profit"),J23&gt;0),AND($B23&lt;&gt;"Revenue",$B23&lt;&gt;"Profit",J23&lt;0)),"Favourable","Adverse")))</f>
        <v/>
      </c>
      <c r="M23" s="6">
        <f>IF($A23="","",IF(H23=0,IF(ABS(J23)&gt;=Settings!$C$8,"Yes",""),IF(AND(ABS(J23)&gt;=Settings!$C$8,ABS(J23)/ABS(H23)&gt;=Settings!$C$9),"Yes","")))</f>
        <v/>
      </c>
      <c r="N23" s="14">
        <f>IF($A23="","",Budget!$O23)</f>
        <v/>
      </c>
      <c r="O23" s="14">
        <f>IF($A23="","",N23-I23)</f>
        <v/>
      </c>
      <c r="P23" s="5" t="n"/>
    </row>
    <row r="24">
      <c r="A24" s="6">
        <f>IF(Budget!$A24="","",Budget!$A24)</f>
        <v/>
      </c>
      <c r="B24" s="6">
        <f>IF(Budget!$A24="","",Budget!$B24)</f>
        <v/>
      </c>
      <c r="C24" s="14">
        <f>IF($A24="","",INDEX(Budget!$C24:$N24,Settings!$C$7)+0)</f>
        <v/>
      </c>
      <c r="D24" s="14">
        <f>IF($A24="","",INDEX(Actual!$C24:$N24,Settings!$C$7)+0)</f>
        <v/>
      </c>
      <c r="E24" s="14">
        <f>IF($A24="","",D24-C24)</f>
        <v/>
      </c>
      <c r="F24" s="15">
        <f>IF(OR($A24="",C24=0),"",E24/ABS(C24))</f>
        <v/>
      </c>
      <c r="G24" s="6">
        <f>IF($A24="","",IF(E24=0,"On budget",IF(OR(AND(OR($B24="Revenue",$B24="Profit"),E24&gt;0),AND($B24&lt;&gt;"Revenue",$B24&lt;&gt;"Profit",E24&lt;0)),"Favourable","Adverse")))</f>
        <v/>
      </c>
      <c r="H24" s="14">
        <f>IF($A24="","",SUMIFS(Budget!$C24:$N24,Budget!$C$5:$N$5,"&lt;="&amp;Settings!$C$7))</f>
        <v/>
      </c>
      <c r="I24" s="14">
        <f>IF($A24="","",SUMIFS(Actual!$C24:$N24,Actual!$C$5:$N$5,"&lt;="&amp;Settings!$C$7))</f>
        <v/>
      </c>
      <c r="J24" s="14">
        <f>IF($A24="","",I24-H24)</f>
        <v/>
      </c>
      <c r="K24" s="15">
        <f>IF(OR($A24="",H24=0),"",J24/ABS(H24))</f>
        <v/>
      </c>
      <c r="L24" s="6">
        <f>IF($A24="","",IF(J24=0,"On budget",IF(OR(AND(OR($B24="Revenue",$B24="Profit"),J24&gt;0),AND($B24&lt;&gt;"Revenue",$B24&lt;&gt;"Profit",J24&lt;0)),"Favourable","Adverse")))</f>
        <v/>
      </c>
      <c r="M24" s="6">
        <f>IF($A24="","",IF(H24=0,IF(ABS(J24)&gt;=Settings!$C$8,"Yes",""),IF(AND(ABS(J24)&gt;=Settings!$C$8,ABS(J24)/ABS(H24)&gt;=Settings!$C$9),"Yes","")))</f>
        <v/>
      </c>
      <c r="N24" s="14">
        <f>IF($A24="","",Budget!$O24)</f>
        <v/>
      </c>
      <c r="O24" s="14">
        <f>IF($A24="","",N24-I24)</f>
        <v/>
      </c>
      <c r="P24" s="5" t="n"/>
    </row>
    <row r="25">
      <c r="A25" s="6">
        <f>IF(Budget!$A25="","",Budget!$A25)</f>
        <v/>
      </c>
      <c r="B25" s="6">
        <f>IF(Budget!$A25="","",Budget!$B25)</f>
        <v/>
      </c>
      <c r="C25" s="14">
        <f>IF($A25="","",INDEX(Budget!$C25:$N25,Settings!$C$7)+0)</f>
        <v/>
      </c>
      <c r="D25" s="14">
        <f>IF($A25="","",INDEX(Actual!$C25:$N25,Settings!$C$7)+0)</f>
        <v/>
      </c>
      <c r="E25" s="14">
        <f>IF($A25="","",D25-C25)</f>
        <v/>
      </c>
      <c r="F25" s="15">
        <f>IF(OR($A25="",C25=0),"",E25/ABS(C25))</f>
        <v/>
      </c>
      <c r="G25" s="6">
        <f>IF($A25="","",IF(E25=0,"On budget",IF(OR(AND(OR($B25="Revenue",$B25="Profit"),E25&gt;0),AND($B25&lt;&gt;"Revenue",$B25&lt;&gt;"Profit",E25&lt;0)),"Favourable","Adverse")))</f>
        <v/>
      </c>
      <c r="H25" s="14">
        <f>IF($A25="","",SUMIFS(Budget!$C25:$N25,Budget!$C$5:$N$5,"&lt;="&amp;Settings!$C$7))</f>
        <v/>
      </c>
      <c r="I25" s="14">
        <f>IF($A25="","",SUMIFS(Actual!$C25:$N25,Actual!$C$5:$N$5,"&lt;="&amp;Settings!$C$7))</f>
        <v/>
      </c>
      <c r="J25" s="14">
        <f>IF($A25="","",I25-H25)</f>
        <v/>
      </c>
      <c r="K25" s="15">
        <f>IF(OR($A25="",H25=0),"",J25/ABS(H25))</f>
        <v/>
      </c>
      <c r="L25" s="6">
        <f>IF($A25="","",IF(J25=0,"On budget",IF(OR(AND(OR($B25="Revenue",$B25="Profit"),J25&gt;0),AND($B25&lt;&gt;"Revenue",$B25&lt;&gt;"Profit",J25&lt;0)),"Favourable","Adverse")))</f>
        <v/>
      </c>
      <c r="M25" s="6">
        <f>IF($A25="","",IF(H25=0,IF(ABS(J25)&gt;=Settings!$C$8,"Yes",""),IF(AND(ABS(J25)&gt;=Settings!$C$8,ABS(J25)/ABS(H25)&gt;=Settings!$C$9),"Yes","")))</f>
        <v/>
      </c>
      <c r="N25" s="14">
        <f>IF($A25="","",Budget!$O25)</f>
        <v/>
      </c>
      <c r="O25" s="14">
        <f>IF($A25="","",N25-I25)</f>
        <v/>
      </c>
      <c r="P25" s="5" t="n"/>
    </row>
    <row r="26">
      <c r="A26" s="6">
        <f>IF(Budget!$A26="","",Budget!$A26)</f>
        <v/>
      </c>
      <c r="B26" s="6">
        <f>IF(Budget!$A26="","",Budget!$B26)</f>
        <v/>
      </c>
      <c r="C26" s="14">
        <f>IF($A26="","",INDEX(Budget!$C26:$N26,Settings!$C$7)+0)</f>
        <v/>
      </c>
      <c r="D26" s="14">
        <f>IF($A26="","",INDEX(Actual!$C26:$N26,Settings!$C$7)+0)</f>
        <v/>
      </c>
      <c r="E26" s="14">
        <f>IF($A26="","",D26-C26)</f>
        <v/>
      </c>
      <c r="F26" s="15">
        <f>IF(OR($A26="",C26=0),"",E26/ABS(C26))</f>
        <v/>
      </c>
      <c r="G26" s="6">
        <f>IF($A26="","",IF(E26=0,"On budget",IF(OR(AND(OR($B26="Revenue",$B26="Profit"),E26&gt;0),AND($B26&lt;&gt;"Revenue",$B26&lt;&gt;"Profit",E26&lt;0)),"Favourable","Adverse")))</f>
        <v/>
      </c>
      <c r="H26" s="14">
        <f>IF($A26="","",SUMIFS(Budget!$C26:$N26,Budget!$C$5:$N$5,"&lt;="&amp;Settings!$C$7))</f>
        <v/>
      </c>
      <c r="I26" s="14">
        <f>IF($A26="","",SUMIFS(Actual!$C26:$N26,Actual!$C$5:$N$5,"&lt;="&amp;Settings!$C$7))</f>
        <v/>
      </c>
      <c r="J26" s="14">
        <f>IF($A26="","",I26-H26)</f>
        <v/>
      </c>
      <c r="K26" s="15">
        <f>IF(OR($A26="",H26=0),"",J26/ABS(H26))</f>
        <v/>
      </c>
      <c r="L26" s="6">
        <f>IF($A26="","",IF(J26=0,"On budget",IF(OR(AND(OR($B26="Revenue",$B26="Profit"),J26&gt;0),AND($B26&lt;&gt;"Revenue",$B26&lt;&gt;"Profit",J26&lt;0)),"Favourable","Adverse")))</f>
        <v/>
      </c>
      <c r="M26" s="6">
        <f>IF($A26="","",IF(H26=0,IF(ABS(J26)&gt;=Settings!$C$8,"Yes",""),IF(AND(ABS(J26)&gt;=Settings!$C$8,ABS(J26)/ABS(H26)&gt;=Settings!$C$9),"Yes","")))</f>
        <v/>
      </c>
      <c r="N26" s="14">
        <f>IF($A26="","",Budget!$O26)</f>
        <v/>
      </c>
      <c r="O26" s="14">
        <f>IF($A26="","",N26-I26)</f>
        <v/>
      </c>
      <c r="P26" s="5" t="n"/>
    </row>
    <row r="27">
      <c r="A27" s="6">
        <f>IF(Budget!$A27="","",Budget!$A27)</f>
        <v/>
      </c>
      <c r="B27" s="6">
        <f>IF(Budget!$A27="","",Budget!$B27)</f>
        <v/>
      </c>
      <c r="C27" s="14">
        <f>IF($A27="","",INDEX(Budget!$C27:$N27,Settings!$C$7)+0)</f>
        <v/>
      </c>
      <c r="D27" s="14">
        <f>IF($A27="","",INDEX(Actual!$C27:$N27,Settings!$C$7)+0)</f>
        <v/>
      </c>
      <c r="E27" s="14">
        <f>IF($A27="","",D27-C27)</f>
        <v/>
      </c>
      <c r="F27" s="15">
        <f>IF(OR($A27="",C27=0),"",E27/ABS(C27))</f>
        <v/>
      </c>
      <c r="G27" s="6">
        <f>IF($A27="","",IF(E27=0,"On budget",IF(OR(AND(OR($B27="Revenue",$B27="Profit"),E27&gt;0),AND($B27&lt;&gt;"Revenue",$B27&lt;&gt;"Profit",E27&lt;0)),"Favourable","Adverse")))</f>
        <v/>
      </c>
      <c r="H27" s="14">
        <f>IF($A27="","",SUMIFS(Budget!$C27:$N27,Budget!$C$5:$N$5,"&lt;="&amp;Settings!$C$7))</f>
        <v/>
      </c>
      <c r="I27" s="14">
        <f>IF($A27="","",SUMIFS(Actual!$C27:$N27,Actual!$C$5:$N$5,"&lt;="&amp;Settings!$C$7))</f>
        <v/>
      </c>
      <c r="J27" s="14">
        <f>IF($A27="","",I27-H27)</f>
        <v/>
      </c>
      <c r="K27" s="15">
        <f>IF(OR($A27="",H27=0),"",J27/ABS(H27))</f>
        <v/>
      </c>
      <c r="L27" s="6">
        <f>IF($A27="","",IF(J27=0,"On budget",IF(OR(AND(OR($B27="Revenue",$B27="Profit"),J27&gt;0),AND($B27&lt;&gt;"Revenue",$B27&lt;&gt;"Profit",J27&lt;0)),"Favourable","Adverse")))</f>
        <v/>
      </c>
      <c r="M27" s="6">
        <f>IF($A27="","",IF(H27=0,IF(ABS(J27)&gt;=Settings!$C$8,"Yes",""),IF(AND(ABS(J27)&gt;=Settings!$C$8,ABS(J27)/ABS(H27)&gt;=Settings!$C$9),"Yes","")))</f>
        <v/>
      </c>
      <c r="N27" s="14">
        <f>IF($A27="","",Budget!$O27)</f>
        <v/>
      </c>
      <c r="O27" s="14">
        <f>IF($A27="","",N27-I27)</f>
        <v/>
      </c>
      <c r="P27" s="5" t="n"/>
    </row>
    <row r="29">
      <c r="A29" s="16" t="inlineStr">
        <is>
          <t>Total revenue</t>
        </is>
      </c>
      <c r="B29" s="16" t="inlineStr">
        <is>
          <t>Revenue</t>
        </is>
      </c>
      <c r="C29" s="17">
        <f>SUMIF($B$8:$B$27,"Revenue",C$8:C$27)</f>
        <v/>
      </c>
      <c r="D29" s="17">
        <f>SUMIF($B$8:$B$27,"Revenue",D$8:D$27)</f>
        <v/>
      </c>
      <c r="E29" s="17">
        <f>IF($A29="","",D29-C29)</f>
        <v/>
      </c>
      <c r="F29" s="18">
        <f>IF(OR($A29="",C29=0),"",E29/ABS(C29))</f>
        <v/>
      </c>
      <c r="G29" s="19">
        <f>IF($A29="","",IF(E29=0,"On budget",IF(OR(AND(OR($B29="Revenue",$B29="Profit"),E29&gt;0),AND($B29&lt;&gt;"Revenue",$B29&lt;&gt;"Profit",E29&lt;0)),"Favourable","Adverse")))</f>
        <v/>
      </c>
      <c r="H29" s="17">
        <f>SUMIF($B$8:$B$27,"Revenue",H$8:H$27)</f>
        <v/>
      </c>
      <c r="I29" s="17">
        <f>SUMIF($B$8:$B$27,"Revenue",I$8:I$27)</f>
        <v/>
      </c>
      <c r="J29" s="17">
        <f>IF($A29="","",I29-H29)</f>
        <v/>
      </c>
      <c r="K29" s="18">
        <f>IF(OR($A29="",H29=0),"",J29/ABS(H29))</f>
        <v/>
      </c>
      <c r="L29" s="19">
        <f>IF($A29="","",IF(J29=0,"On budget",IF(OR(AND(OR($B29="Revenue",$B29="Profit"),J29&gt;0),AND($B29&lt;&gt;"Revenue",$B29&lt;&gt;"Profit",J29&lt;0)),"Favourable","Adverse")))</f>
        <v/>
      </c>
      <c r="M29" s="19">
        <f>IF($A29="","",IF(H29=0,IF(ABS(J29)&gt;=Settings!$C$8,"Yes",""),IF(AND(ABS(J29)&gt;=Settings!$C$8,ABS(J29)/ABS(H29)&gt;=Settings!$C$9),"Yes","")))</f>
        <v/>
      </c>
      <c r="N29" s="17">
        <f>SUMIF($B$8:$B$27,"Revenue",N$8:N$27)</f>
        <v/>
      </c>
      <c r="O29" s="17">
        <f>IF($A29="","",N29-I29)</f>
        <v/>
      </c>
      <c r="P29" s="5" t="n"/>
    </row>
    <row r="30">
      <c r="A30" s="16" t="inlineStr">
        <is>
          <t>Total cost of sales</t>
        </is>
      </c>
      <c r="B30" s="16" t="inlineStr">
        <is>
          <t>Cost of sales</t>
        </is>
      </c>
      <c r="C30" s="17">
        <f>SUMIF($B$8:$B$27,"Cost of sales",C$8:C$27)</f>
        <v/>
      </c>
      <c r="D30" s="17">
        <f>SUMIF($B$8:$B$27,"Cost of sales",D$8:D$27)</f>
        <v/>
      </c>
      <c r="E30" s="17">
        <f>IF($A30="","",D30-C30)</f>
        <v/>
      </c>
      <c r="F30" s="18">
        <f>IF(OR($A30="",C30=0),"",E30/ABS(C30))</f>
        <v/>
      </c>
      <c r="G30" s="19">
        <f>IF($A30="","",IF(E30=0,"On budget",IF(OR(AND(OR($B30="Revenue",$B30="Profit"),E30&gt;0),AND($B30&lt;&gt;"Revenue",$B30&lt;&gt;"Profit",E30&lt;0)),"Favourable","Adverse")))</f>
        <v/>
      </c>
      <c r="H30" s="17">
        <f>SUMIF($B$8:$B$27,"Cost of sales",H$8:H$27)</f>
        <v/>
      </c>
      <c r="I30" s="17">
        <f>SUMIF($B$8:$B$27,"Cost of sales",I$8:I$27)</f>
        <v/>
      </c>
      <c r="J30" s="17">
        <f>IF($A30="","",I30-H30)</f>
        <v/>
      </c>
      <c r="K30" s="18">
        <f>IF(OR($A30="",H30=0),"",J30/ABS(H30))</f>
        <v/>
      </c>
      <c r="L30" s="19">
        <f>IF($A30="","",IF(J30=0,"On budget",IF(OR(AND(OR($B30="Revenue",$B30="Profit"),J30&gt;0),AND($B30&lt;&gt;"Revenue",$B30&lt;&gt;"Profit",J30&lt;0)),"Favourable","Adverse")))</f>
        <v/>
      </c>
      <c r="M30" s="19">
        <f>IF($A30="","",IF(H30=0,IF(ABS(J30)&gt;=Settings!$C$8,"Yes",""),IF(AND(ABS(J30)&gt;=Settings!$C$8,ABS(J30)/ABS(H30)&gt;=Settings!$C$9),"Yes","")))</f>
        <v/>
      </c>
      <c r="N30" s="17">
        <f>SUMIF($B$8:$B$27,"Cost of sales",N$8:N$27)</f>
        <v/>
      </c>
      <c r="O30" s="17">
        <f>IF($A30="","",N30-I30)</f>
        <v/>
      </c>
      <c r="P30" s="5" t="n"/>
    </row>
    <row r="31">
      <c r="A31" s="16" t="inlineStr">
        <is>
          <t>Gross profit</t>
        </is>
      </c>
      <c r="B31" s="16" t="inlineStr">
        <is>
          <t>Profit</t>
        </is>
      </c>
      <c r="C31" s="17">
        <f>C29-C30</f>
        <v/>
      </c>
      <c r="D31" s="17">
        <f>D29-D30</f>
        <v/>
      </c>
      <c r="E31" s="17">
        <f>IF($A31="","",D31-C31)</f>
        <v/>
      </c>
      <c r="F31" s="18">
        <f>IF(OR($A31="",C31=0),"",E31/ABS(C31))</f>
        <v/>
      </c>
      <c r="G31" s="19">
        <f>IF($A31="","",IF(E31=0,"On budget",IF(OR(AND(OR($B31="Revenue",$B31="Profit"),E31&gt;0),AND($B31&lt;&gt;"Revenue",$B31&lt;&gt;"Profit",E31&lt;0)),"Favourable","Adverse")))</f>
        <v/>
      </c>
      <c r="H31" s="17">
        <f>H29-H30</f>
        <v/>
      </c>
      <c r="I31" s="17">
        <f>I29-I30</f>
        <v/>
      </c>
      <c r="J31" s="17">
        <f>IF($A31="","",I31-H31)</f>
        <v/>
      </c>
      <c r="K31" s="18">
        <f>IF(OR($A31="",H31=0),"",J31/ABS(H31))</f>
        <v/>
      </c>
      <c r="L31" s="19">
        <f>IF($A31="","",IF(J31=0,"On budget",IF(OR(AND(OR($B31="Revenue",$B31="Profit"),J31&gt;0),AND($B31&lt;&gt;"Revenue",$B31&lt;&gt;"Profit",J31&lt;0)),"Favourable","Adverse")))</f>
        <v/>
      </c>
      <c r="M31" s="19">
        <f>IF($A31="","",IF(H31=0,IF(ABS(J31)&gt;=Settings!$C$8,"Yes",""),IF(AND(ABS(J31)&gt;=Settings!$C$8,ABS(J31)/ABS(H31)&gt;=Settings!$C$9),"Yes","")))</f>
        <v/>
      </c>
      <c r="N31" s="17">
        <f>N29-N30</f>
        <v/>
      </c>
      <c r="O31" s="17">
        <f>IF($A31="","",N31-I31)</f>
        <v/>
      </c>
      <c r="P31" s="5" t="n"/>
    </row>
    <row r="32">
      <c r="A32" s="16" t="inlineStr">
        <is>
          <t>Total operating expenses</t>
        </is>
      </c>
      <c r="B32" s="16" t="inlineStr">
        <is>
          <t>Operating expenses</t>
        </is>
      </c>
      <c r="C32" s="17">
        <f>SUMIF($B$8:$B$27,"Operating expenses",C$8:C$27)</f>
        <v/>
      </c>
      <c r="D32" s="17">
        <f>SUMIF($B$8:$B$27,"Operating expenses",D$8:D$27)</f>
        <v/>
      </c>
      <c r="E32" s="17">
        <f>IF($A32="","",D32-C32)</f>
        <v/>
      </c>
      <c r="F32" s="18">
        <f>IF(OR($A32="",C32=0),"",E32/ABS(C32))</f>
        <v/>
      </c>
      <c r="G32" s="19">
        <f>IF($A32="","",IF(E32=0,"On budget",IF(OR(AND(OR($B32="Revenue",$B32="Profit"),E32&gt;0),AND($B32&lt;&gt;"Revenue",$B32&lt;&gt;"Profit",E32&lt;0)),"Favourable","Adverse")))</f>
        <v/>
      </c>
      <c r="H32" s="17">
        <f>SUMIF($B$8:$B$27,"Operating expenses",H$8:H$27)</f>
        <v/>
      </c>
      <c r="I32" s="17">
        <f>SUMIF($B$8:$B$27,"Operating expenses",I$8:I$27)</f>
        <v/>
      </c>
      <c r="J32" s="17">
        <f>IF($A32="","",I32-H32)</f>
        <v/>
      </c>
      <c r="K32" s="18">
        <f>IF(OR($A32="",H32=0),"",J32/ABS(H32))</f>
        <v/>
      </c>
      <c r="L32" s="19">
        <f>IF($A32="","",IF(J32=0,"On budget",IF(OR(AND(OR($B32="Revenue",$B32="Profit"),J32&gt;0),AND($B32&lt;&gt;"Revenue",$B32&lt;&gt;"Profit",J32&lt;0)),"Favourable","Adverse")))</f>
        <v/>
      </c>
      <c r="M32" s="19">
        <f>IF($A32="","",IF(H32=0,IF(ABS(J32)&gt;=Settings!$C$8,"Yes",""),IF(AND(ABS(J32)&gt;=Settings!$C$8,ABS(J32)/ABS(H32)&gt;=Settings!$C$9),"Yes","")))</f>
        <v/>
      </c>
      <c r="N32" s="17">
        <f>SUMIF($B$8:$B$27,"Operating expenses",N$8:N$27)</f>
        <v/>
      </c>
      <c r="O32" s="17">
        <f>IF($A32="","",N32-I32)</f>
        <v/>
      </c>
      <c r="P32" s="5" t="n"/>
    </row>
    <row r="33">
      <c r="A33" s="16" t="inlineStr">
        <is>
          <t>Operating profit</t>
        </is>
      </c>
      <c r="B33" s="16" t="inlineStr">
        <is>
          <t>Profit</t>
        </is>
      </c>
      <c r="C33" s="17">
        <f>C31-C32</f>
        <v/>
      </c>
      <c r="D33" s="17">
        <f>D31-D32</f>
        <v/>
      </c>
      <c r="E33" s="17">
        <f>IF($A33="","",D33-C33)</f>
        <v/>
      </c>
      <c r="F33" s="18">
        <f>IF(OR($A33="",C33=0),"",E33/ABS(C33))</f>
        <v/>
      </c>
      <c r="G33" s="19">
        <f>IF($A33="","",IF(E33=0,"On budget",IF(OR(AND(OR($B33="Revenue",$B33="Profit"),E33&gt;0),AND($B33&lt;&gt;"Revenue",$B33&lt;&gt;"Profit",E33&lt;0)),"Favourable","Adverse")))</f>
        <v/>
      </c>
      <c r="H33" s="17">
        <f>H31-H32</f>
        <v/>
      </c>
      <c r="I33" s="17">
        <f>I31-I32</f>
        <v/>
      </c>
      <c r="J33" s="17">
        <f>IF($A33="","",I33-H33)</f>
        <v/>
      </c>
      <c r="K33" s="18">
        <f>IF(OR($A33="",H33=0),"",J33/ABS(H33))</f>
        <v/>
      </c>
      <c r="L33" s="19">
        <f>IF($A33="","",IF(J33=0,"On budget",IF(OR(AND(OR($B33="Revenue",$B33="Profit"),J33&gt;0),AND($B33&lt;&gt;"Revenue",$B33&lt;&gt;"Profit",J33&lt;0)),"Favourable","Adverse")))</f>
        <v/>
      </c>
      <c r="M33" s="19">
        <f>IF($A33="","",IF(H33=0,IF(ABS(J33)&gt;=Settings!$C$8,"Yes",""),IF(AND(ABS(J33)&gt;=Settings!$C$8,ABS(J33)/ABS(H33)&gt;=Settings!$C$9),"Yes","")))</f>
        <v/>
      </c>
      <c r="N33" s="17">
        <f>N31-N32</f>
        <v/>
      </c>
      <c r="O33" s="17">
        <f>IF($A33="","",N33-I33)</f>
        <v/>
      </c>
      <c r="P33" s="5" t="n"/>
    </row>
    <row r="35">
      <c r="A35" s="10" t="inlineStr">
        <is>
          <t>Check: YTD operating profit variance agrees to the Monthly variances sheet</t>
        </is>
      </c>
      <c r="J35" s="6">
        <f>IF(ABS(J33-'Monthly variances'!O33)&lt;0.005,"OK","CHECK")</f>
        <v/>
      </c>
    </row>
    <row r="37">
      <c r="A37" s="8" t="inlineStr">
        <is>
          <t>Template by Skyline Nexus ERP · nexus.alskyline.com</t>
        </is>
      </c>
    </row>
  </sheetData>
  <conditionalFormatting sqref="G8:G33">
    <cfRule type="cellIs" priority="1" operator="equal" dxfId="0">
      <formula>"Favourable"</formula>
    </cfRule>
    <cfRule type="cellIs" priority="2" operator="equal" dxfId="1">
      <formula>"Adverse"</formula>
    </cfRule>
  </conditionalFormatting>
  <conditionalFormatting sqref="L8:L33">
    <cfRule type="cellIs" priority="3" operator="equal" dxfId="0">
      <formula>"Favourable"</formula>
    </cfRule>
    <cfRule type="cellIs" priority="4" operator="equal" dxfId="1">
      <formula>"Adverse"</formula>
    </cfRule>
  </conditionalFormatting>
  <conditionalFormatting sqref="M8:M33">
    <cfRule type="cellIs" priority="5" operator="equal" dxfId="2">
      <formula>"Yes"</formula>
    </cfRule>
  </conditionalFormatting>
  <conditionalFormatting sqref="J35">
    <cfRule type="cellIs" priority="6" operator="equal" dxfId="0">
      <formula>"OK"</formula>
    </cfRule>
    <cfRule type="cellIs" priority="7" operator="equal" dxfId="1">
      <formula>"CHECK"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3" customWidth="1" min="15" max="15"/>
  </cols>
  <sheetData>
    <row r="1">
      <c r="A1" s="1" t="inlineStr">
        <is>
          <t>Monthly variances (actual - budget)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Red = adverse, green = favourable. Months after the latest month with actuals stay blank.</t>
        </is>
      </c>
    </row>
    <row r="5">
      <c r="C5" s="12">
        <f>Budget!C5</f>
        <v/>
      </c>
      <c r="D5" s="12">
        <f>Budget!D5</f>
        <v/>
      </c>
      <c r="E5" s="12">
        <f>Budget!E5</f>
        <v/>
      </c>
      <c r="F5" s="12">
        <f>Budget!F5</f>
        <v/>
      </c>
      <c r="G5" s="12">
        <f>Budget!G5</f>
        <v/>
      </c>
      <c r="H5" s="12">
        <f>Budget!H5</f>
        <v/>
      </c>
      <c r="I5" s="12">
        <f>Budget!I5</f>
        <v/>
      </c>
      <c r="J5" s="12">
        <f>Budget!J5</f>
        <v/>
      </c>
      <c r="K5" s="12">
        <f>Budget!K5</f>
        <v/>
      </c>
      <c r="L5" s="12">
        <f>Budget!L5</f>
        <v/>
      </c>
      <c r="M5" s="12">
        <f>Budget!M5</f>
        <v/>
      </c>
      <c r="N5" s="12">
        <f>Budget!N5</f>
        <v/>
      </c>
    </row>
    <row r="7">
      <c r="A7" s="13" t="inlineStr">
        <is>
          <t>Line item</t>
        </is>
      </c>
      <c r="B7" s="13" t="inlineStr">
        <is>
          <t>Group</t>
        </is>
      </c>
      <c r="C7" s="20">
        <f>Budget!C6</f>
        <v/>
      </c>
      <c r="D7" s="20">
        <f>Budget!D6</f>
        <v/>
      </c>
      <c r="E7" s="20">
        <f>Budget!E6</f>
        <v/>
      </c>
      <c r="F7" s="20">
        <f>Budget!F6</f>
        <v/>
      </c>
      <c r="G7" s="20">
        <f>Budget!G6</f>
        <v/>
      </c>
      <c r="H7" s="20">
        <f>Budget!H6</f>
        <v/>
      </c>
      <c r="I7" s="20">
        <f>Budget!I6</f>
        <v/>
      </c>
      <c r="J7" s="20">
        <f>Budget!J6</f>
        <v/>
      </c>
      <c r="K7" s="20">
        <f>Budget!K6</f>
        <v/>
      </c>
      <c r="L7" s="20">
        <f>Budget!L6</f>
        <v/>
      </c>
      <c r="M7" s="20">
        <f>Budget!M6</f>
        <v/>
      </c>
      <c r="N7" s="20">
        <f>Budget!N6</f>
        <v/>
      </c>
      <c r="O7" s="13" t="inlineStr">
        <is>
          <t>Year to date</t>
        </is>
      </c>
    </row>
    <row r="8">
      <c r="A8" s="6">
        <f>IF(Budget!$A8="","",Budget!$A8)</f>
        <v/>
      </c>
      <c r="B8" s="6">
        <f>IF(Budget!$A8="","",Budget!$B8)</f>
        <v/>
      </c>
      <c r="C8" s="14">
        <f>IF(OR($A8="",C$5&gt;Settings!$C$7),"",Actual!C8-Budget!C8)</f>
        <v/>
      </c>
      <c r="D8" s="14">
        <f>IF(OR($A8="",D$5&gt;Settings!$C$7),"",Actual!D8-Budget!D8)</f>
        <v/>
      </c>
      <c r="E8" s="14">
        <f>IF(OR($A8="",E$5&gt;Settings!$C$7),"",Actual!E8-Budget!E8)</f>
        <v/>
      </c>
      <c r="F8" s="14">
        <f>IF(OR($A8="",F$5&gt;Settings!$C$7),"",Actual!F8-Budget!F8)</f>
        <v/>
      </c>
      <c r="G8" s="14">
        <f>IF(OR($A8="",G$5&gt;Settings!$C$7),"",Actual!G8-Budget!G8)</f>
        <v/>
      </c>
      <c r="H8" s="14">
        <f>IF(OR($A8="",H$5&gt;Settings!$C$7),"",Actual!H8-Budget!H8)</f>
        <v/>
      </c>
      <c r="I8" s="14">
        <f>IF(OR($A8="",I$5&gt;Settings!$C$7),"",Actual!I8-Budget!I8)</f>
        <v/>
      </c>
      <c r="J8" s="14">
        <f>IF(OR($A8="",J$5&gt;Settings!$C$7),"",Actual!J8-Budget!J8)</f>
        <v/>
      </c>
      <c r="K8" s="14">
        <f>IF(OR($A8="",K$5&gt;Settings!$C$7),"",Actual!K8-Budget!K8)</f>
        <v/>
      </c>
      <c r="L8" s="14">
        <f>IF(OR($A8="",L$5&gt;Settings!$C$7),"",Actual!L8-Budget!L8)</f>
        <v/>
      </c>
      <c r="M8" s="14">
        <f>IF(OR($A8="",M$5&gt;Settings!$C$7),"",Actual!M8-Budget!M8)</f>
        <v/>
      </c>
      <c r="N8" s="14">
        <f>IF(OR($A8="",N$5&gt;Settings!$C$7),"",Actual!N8-Budget!N8)</f>
        <v/>
      </c>
      <c r="O8" s="17">
        <f>IF($A8="","",SUM(C8:N8))</f>
        <v/>
      </c>
    </row>
    <row r="9">
      <c r="A9" s="6">
        <f>IF(Budget!$A9="","",Budget!$A9)</f>
        <v/>
      </c>
      <c r="B9" s="6">
        <f>IF(Budget!$A9="","",Budget!$B9)</f>
        <v/>
      </c>
      <c r="C9" s="14">
        <f>IF(OR($A9="",C$5&gt;Settings!$C$7),"",Actual!C9-Budget!C9)</f>
        <v/>
      </c>
      <c r="D9" s="14">
        <f>IF(OR($A9="",D$5&gt;Settings!$C$7),"",Actual!D9-Budget!D9)</f>
        <v/>
      </c>
      <c r="E9" s="14">
        <f>IF(OR($A9="",E$5&gt;Settings!$C$7),"",Actual!E9-Budget!E9)</f>
        <v/>
      </c>
      <c r="F9" s="14">
        <f>IF(OR($A9="",F$5&gt;Settings!$C$7),"",Actual!F9-Budget!F9)</f>
        <v/>
      </c>
      <c r="G9" s="14">
        <f>IF(OR($A9="",G$5&gt;Settings!$C$7),"",Actual!G9-Budget!G9)</f>
        <v/>
      </c>
      <c r="H9" s="14">
        <f>IF(OR($A9="",H$5&gt;Settings!$C$7),"",Actual!H9-Budget!H9)</f>
        <v/>
      </c>
      <c r="I9" s="14">
        <f>IF(OR($A9="",I$5&gt;Settings!$C$7),"",Actual!I9-Budget!I9)</f>
        <v/>
      </c>
      <c r="J9" s="14">
        <f>IF(OR($A9="",J$5&gt;Settings!$C$7),"",Actual!J9-Budget!J9)</f>
        <v/>
      </c>
      <c r="K9" s="14">
        <f>IF(OR($A9="",K$5&gt;Settings!$C$7),"",Actual!K9-Budget!K9)</f>
        <v/>
      </c>
      <c r="L9" s="14">
        <f>IF(OR($A9="",L$5&gt;Settings!$C$7),"",Actual!L9-Budget!L9)</f>
        <v/>
      </c>
      <c r="M9" s="14">
        <f>IF(OR($A9="",M$5&gt;Settings!$C$7),"",Actual!M9-Budget!M9)</f>
        <v/>
      </c>
      <c r="N9" s="14">
        <f>IF(OR($A9="",N$5&gt;Settings!$C$7),"",Actual!N9-Budget!N9)</f>
        <v/>
      </c>
      <c r="O9" s="17">
        <f>IF($A9="","",SUM(C9:N9))</f>
        <v/>
      </c>
    </row>
    <row r="10">
      <c r="A10" s="6">
        <f>IF(Budget!$A10="","",Budget!$A10)</f>
        <v/>
      </c>
      <c r="B10" s="6">
        <f>IF(Budget!$A10="","",Budget!$B10)</f>
        <v/>
      </c>
      <c r="C10" s="14">
        <f>IF(OR($A10="",C$5&gt;Settings!$C$7),"",Actual!C10-Budget!C10)</f>
        <v/>
      </c>
      <c r="D10" s="14">
        <f>IF(OR($A10="",D$5&gt;Settings!$C$7),"",Actual!D10-Budget!D10)</f>
        <v/>
      </c>
      <c r="E10" s="14">
        <f>IF(OR($A10="",E$5&gt;Settings!$C$7),"",Actual!E10-Budget!E10)</f>
        <v/>
      </c>
      <c r="F10" s="14">
        <f>IF(OR($A10="",F$5&gt;Settings!$C$7),"",Actual!F10-Budget!F10)</f>
        <v/>
      </c>
      <c r="G10" s="14">
        <f>IF(OR($A10="",G$5&gt;Settings!$C$7),"",Actual!G10-Budget!G10)</f>
        <v/>
      </c>
      <c r="H10" s="14">
        <f>IF(OR($A10="",H$5&gt;Settings!$C$7),"",Actual!H10-Budget!H10)</f>
        <v/>
      </c>
      <c r="I10" s="14">
        <f>IF(OR($A10="",I$5&gt;Settings!$C$7),"",Actual!I10-Budget!I10)</f>
        <v/>
      </c>
      <c r="J10" s="14">
        <f>IF(OR($A10="",J$5&gt;Settings!$C$7),"",Actual!J10-Budget!J10)</f>
        <v/>
      </c>
      <c r="K10" s="14">
        <f>IF(OR($A10="",K$5&gt;Settings!$C$7),"",Actual!K10-Budget!K10)</f>
        <v/>
      </c>
      <c r="L10" s="14">
        <f>IF(OR($A10="",L$5&gt;Settings!$C$7),"",Actual!L10-Budget!L10)</f>
        <v/>
      </c>
      <c r="M10" s="14">
        <f>IF(OR($A10="",M$5&gt;Settings!$C$7),"",Actual!M10-Budget!M10)</f>
        <v/>
      </c>
      <c r="N10" s="14">
        <f>IF(OR($A10="",N$5&gt;Settings!$C$7),"",Actual!N10-Budget!N10)</f>
        <v/>
      </c>
      <c r="O10" s="17">
        <f>IF($A10="","",SUM(C10:N10))</f>
        <v/>
      </c>
    </row>
    <row r="11">
      <c r="A11" s="6">
        <f>IF(Budget!$A11="","",Budget!$A11)</f>
        <v/>
      </c>
      <c r="B11" s="6">
        <f>IF(Budget!$A11="","",Budget!$B11)</f>
        <v/>
      </c>
      <c r="C11" s="14">
        <f>IF(OR($A11="",C$5&gt;Settings!$C$7),"",Actual!C11-Budget!C11)</f>
        <v/>
      </c>
      <c r="D11" s="14">
        <f>IF(OR($A11="",D$5&gt;Settings!$C$7),"",Actual!D11-Budget!D11)</f>
        <v/>
      </c>
      <c r="E11" s="14">
        <f>IF(OR($A11="",E$5&gt;Settings!$C$7),"",Actual!E11-Budget!E11)</f>
        <v/>
      </c>
      <c r="F11" s="14">
        <f>IF(OR($A11="",F$5&gt;Settings!$C$7),"",Actual!F11-Budget!F11)</f>
        <v/>
      </c>
      <c r="G11" s="14">
        <f>IF(OR($A11="",G$5&gt;Settings!$C$7),"",Actual!G11-Budget!G11)</f>
        <v/>
      </c>
      <c r="H11" s="14">
        <f>IF(OR($A11="",H$5&gt;Settings!$C$7),"",Actual!H11-Budget!H11)</f>
        <v/>
      </c>
      <c r="I11" s="14">
        <f>IF(OR($A11="",I$5&gt;Settings!$C$7),"",Actual!I11-Budget!I11)</f>
        <v/>
      </c>
      <c r="J11" s="14">
        <f>IF(OR($A11="",J$5&gt;Settings!$C$7),"",Actual!J11-Budget!J11)</f>
        <v/>
      </c>
      <c r="K11" s="14">
        <f>IF(OR($A11="",K$5&gt;Settings!$C$7),"",Actual!K11-Budget!K11)</f>
        <v/>
      </c>
      <c r="L11" s="14">
        <f>IF(OR($A11="",L$5&gt;Settings!$C$7),"",Actual!L11-Budget!L11)</f>
        <v/>
      </c>
      <c r="M11" s="14">
        <f>IF(OR($A11="",M$5&gt;Settings!$C$7),"",Actual!M11-Budget!M11)</f>
        <v/>
      </c>
      <c r="N11" s="14">
        <f>IF(OR($A11="",N$5&gt;Settings!$C$7),"",Actual!N11-Budget!N11)</f>
        <v/>
      </c>
      <c r="O11" s="17">
        <f>IF($A11="","",SUM(C11:N11))</f>
        <v/>
      </c>
    </row>
    <row r="12">
      <c r="A12" s="6">
        <f>IF(Budget!$A12="","",Budget!$A12)</f>
        <v/>
      </c>
      <c r="B12" s="6">
        <f>IF(Budget!$A12="","",Budget!$B12)</f>
        <v/>
      </c>
      <c r="C12" s="14">
        <f>IF(OR($A12="",C$5&gt;Settings!$C$7),"",Actual!C12-Budget!C12)</f>
        <v/>
      </c>
      <c r="D12" s="14">
        <f>IF(OR($A12="",D$5&gt;Settings!$C$7),"",Actual!D12-Budget!D12)</f>
        <v/>
      </c>
      <c r="E12" s="14">
        <f>IF(OR($A12="",E$5&gt;Settings!$C$7),"",Actual!E12-Budget!E12)</f>
        <v/>
      </c>
      <c r="F12" s="14">
        <f>IF(OR($A12="",F$5&gt;Settings!$C$7),"",Actual!F12-Budget!F12)</f>
        <v/>
      </c>
      <c r="G12" s="14">
        <f>IF(OR($A12="",G$5&gt;Settings!$C$7),"",Actual!G12-Budget!G12)</f>
        <v/>
      </c>
      <c r="H12" s="14">
        <f>IF(OR($A12="",H$5&gt;Settings!$C$7),"",Actual!H12-Budget!H12)</f>
        <v/>
      </c>
      <c r="I12" s="14">
        <f>IF(OR($A12="",I$5&gt;Settings!$C$7),"",Actual!I12-Budget!I12)</f>
        <v/>
      </c>
      <c r="J12" s="14">
        <f>IF(OR($A12="",J$5&gt;Settings!$C$7),"",Actual!J12-Budget!J12)</f>
        <v/>
      </c>
      <c r="K12" s="14">
        <f>IF(OR($A12="",K$5&gt;Settings!$C$7),"",Actual!K12-Budget!K12)</f>
        <v/>
      </c>
      <c r="L12" s="14">
        <f>IF(OR($A12="",L$5&gt;Settings!$C$7),"",Actual!L12-Budget!L12)</f>
        <v/>
      </c>
      <c r="M12" s="14">
        <f>IF(OR($A12="",M$5&gt;Settings!$C$7),"",Actual!M12-Budget!M12)</f>
        <v/>
      </c>
      <c r="N12" s="14">
        <f>IF(OR($A12="",N$5&gt;Settings!$C$7),"",Actual!N12-Budget!N12)</f>
        <v/>
      </c>
      <c r="O12" s="17">
        <f>IF($A12="","",SUM(C12:N12))</f>
        <v/>
      </c>
    </row>
    <row r="13">
      <c r="A13" s="6">
        <f>IF(Budget!$A13="","",Budget!$A13)</f>
        <v/>
      </c>
      <c r="B13" s="6">
        <f>IF(Budget!$A13="","",Budget!$B13)</f>
        <v/>
      </c>
      <c r="C13" s="14">
        <f>IF(OR($A13="",C$5&gt;Settings!$C$7),"",Actual!C13-Budget!C13)</f>
        <v/>
      </c>
      <c r="D13" s="14">
        <f>IF(OR($A13="",D$5&gt;Settings!$C$7),"",Actual!D13-Budget!D13)</f>
        <v/>
      </c>
      <c r="E13" s="14">
        <f>IF(OR($A13="",E$5&gt;Settings!$C$7),"",Actual!E13-Budget!E13)</f>
        <v/>
      </c>
      <c r="F13" s="14">
        <f>IF(OR($A13="",F$5&gt;Settings!$C$7),"",Actual!F13-Budget!F13)</f>
        <v/>
      </c>
      <c r="G13" s="14">
        <f>IF(OR($A13="",G$5&gt;Settings!$C$7),"",Actual!G13-Budget!G13)</f>
        <v/>
      </c>
      <c r="H13" s="14">
        <f>IF(OR($A13="",H$5&gt;Settings!$C$7),"",Actual!H13-Budget!H13)</f>
        <v/>
      </c>
      <c r="I13" s="14">
        <f>IF(OR($A13="",I$5&gt;Settings!$C$7),"",Actual!I13-Budget!I13)</f>
        <v/>
      </c>
      <c r="J13" s="14">
        <f>IF(OR($A13="",J$5&gt;Settings!$C$7),"",Actual!J13-Budget!J13)</f>
        <v/>
      </c>
      <c r="K13" s="14">
        <f>IF(OR($A13="",K$5&gt;Settings!$C$7),"",Actual!K13-Budget!K13)</f>
        <v/>
      </c>
      <c r="L13" s="14">
        <f>IF(OR($A13="",L$5&gt;Settings!$C$7),"",Actual!L13-Budget!L13)</f>
        <v/>
      </c>
      <c r="M13" s="14">
        <f>IF(OR($A13="",M$5&gt;Settings!$C$7),"",Actual!M13-Budget!M13)</f>
        <v/>
      </c>
      <c r="N13" s="14">
        <f>IF(OR($A13="",N$5&gt;Settings!$C$7),"",Actual!N13-Budget!N13)</f>
        <v/>
      </c>
      <c r="O13" s="17">
        <f>IF($A13="","",SUM(C13:N13))</f>
        <v/>
      </c>
    </row>
    <row r="14">
      <c r="A14" s="6">
        <f>IF(Budget!$A14="","",Budget!$A14)</f>
        <v/>
      </c>
      <c r="B14" s="6">
        <f>IF(Budget!$A14="","",Budget!$B14)</f>
        <v/>
      </c>
      <c r="C14" s="14">
        <f>IF(OR($A14="",C$5&gt;Settings!$C$7),"",Actual!C14-Budget!C14)</f>
        <v/>
      </c>
      <c r="D14" s="14">
        <f>IF(OR($A14="",D$5&gt;Settings!$C$7),"",Actual!D14-Budget!D14)</f>
        <v/>
      </c>
      <c r="E14" s="14">
        <f>IF(OR($A14="",E$5&gt;Settings!$C$7),"",Actual!E14-Budget!E14)</f>
        <v/>
      </c>
      <c r="F14" s="14">
        <f>IF(OR($A14="",F$5&gt;Settings!$C$7),"",Actual!F14-Budget!F14)</f>
        <v/>
      </c>
      <c r="G14" s="14">
        <f>IF(OR($A14="",G$5&gt;Settings!$C$7),"",Actual!G14-Budget!G14)</f>
        <v/>
      </c>
      <c r="H14" s="14">
        <f>IF(OR($A14="",H$5&gt;Settings!$C$7),"",Actual!H14-Budget!H14)</f>
        <v/>
      </c>
      <c r="I14" s="14">
        <f>IF(OR($A14="",I$5&gt;Settings!$C$7),"",Actual!I14-Budget!I14)</f>
        <v/>
      </c>
      <c r="J14" s="14">
        <f>IF(OR($A14="",J$5&gt;Settings!$C$7),"",Actual!J14-Budget!J14)</f>
        <v/>
      </c>
      <c r="K14" s="14">
        <f>IF(OR($A14="",K$5&gt;Settings!$C$7),"",Actual!K14-Budget!K14)</f>
        <v/>
      </c>
      <c r="L14" s="14">
        <f>IF(OR($A14="",L$5&gt;Settings!$C$7),"",Actual!L14-Budget!L14)</f>
        <v/>
      </c>
      <c r="M14" s="14">
        <f>IF(OR($A14="",M$5&gt;Settings!$C$7),"",Actual!M14-Budget!M14)</f>
        <v/>
      </c>
      <c r="N14" s="14">
        <f>IF(OR($A14="",N$5&gt;Settings!$C$7),"",Actual!N14-Budget!N14)</f>
        <v/>
      </c>
      <c r="O14" s="17">
        <f>IF($A14="","",SUM(C14:N14))</f>
        <v/>
      </c>
    </row>
    <row r="15">
      <c r="A15" s="6">
        <f>IF(Budget!$A15="","",Budget!$A15)</f>
        <v/>
      </c>
      <c r="B15" s="6">
        <f>IF(Budget!$A15="","",Budget!$B15)</f>
        <v/>
      </c>
      <c r="C15" s="14">
        <f>IF(OR($A15="",C$5&gt;Settings!$C$7),"",Actual!C15-Budget!C15)</f>
        <v/>
      </c>
      <c r="D15" s="14">
        <f>IF(OR($A15="",D$5&gt;Settings!$C$7),"",Actual!D15-Budget!D15)</f>
        <v/>
      </c>
      <c r="E15" s="14">
        <f>IF(OR($A15="",E$5&gt;Settings!$C$7),"",Actual!E15-Budget!E15)</f>
        <v/>
      </c>
      <c r="F15" s="14">
        <f>IF(OR($A15="",F$5&gt;Settings!$C$7),"",Actual!F15-Budget!F15)</f>
        <v/>
      </c>
      <c r="G15" s="14">
        <f>IF(OR($A15="",G$5&gt;Settings!$C$7),"",Actual!G15-Budget!G15)</f>
        <v/>
      </c>
      <c r="H15" s="14">
        <f>IF(OR($A15="",H$5&gt;Settings!$C$7),"",Actual!H15-Budget!H15)</f>
        <v/>
      </c>
      <c r="I15" s="14">
        <f>IF(OR($A15="",I$5&gt;Settings!$C$7),"",Actual!I15-Budget!I15)</f>
        <v/>
      </c>
      <c r="J15" s="14">
        <f>IF(OR($A15="",J$5&gt;Settings!$C$7),"",Actual!J15-Budget!J15)</f>
        <v/>
      </c>
      <c r="K15" s="14">
        <f>IF(OR($A15="",K$5&gt;Settings!$C$7),"",Actual!K15-Budget!K15)</f>
        <v/>
      </c>
      <c r="L15" s="14">
        <f>IF(OR($A15="",L$5&gt;Settings!$C$7),"",Actual!L15-Budget!L15)</f>
        <v/>
      </c>
      <c r="M15" s="14">
        <f>IF(OR($A15="",M$5&gt;Settings!$C$7),"",Actual!M15-Budget!M15)</f>
        <v/>
      </c>
      <c r="N15" s="14">
        <f>IF(OR($A15="",N$5&gt;Settings!$C$7),"",Actual!N15-Budget!N15)</f>
        <v/>
      </c>
      <c r="O15" s="17">
        <f>IF($A15="","",SUM(C15:N15))</f>
        <v/>
      </c>
    </row>
    <row r="16">
      <c r="A16" s="6">
        <f>IF(Budget!$A16="","",Budget!$A16)</f>
        <v/>
      </c>
      <c r="B16" s="6">
        <f>IF(Budget!$A16="","",Budget!$B16)</f>
        <v/>
      </c>
      <c r="C16" s="14">
        <f>IF(OR($A16="",C$5&gt;Settings!$C$7),"",Actual!C16-Budget!C16)</f>
        <v/>
      </c>
      <c r="D16" s="14">
        <f>IF(OR($A16="",D$5&gt;Settings!$C$7),"",Actual!D16-Budget!D16)</f>
        <v/>
      </c>
      <c r="E16" s="14">
        <f>IF(OR($A16="",E$5&gt;Settings!$C$7),"",Actual!E16-Budget!E16)</f>
        <v/>
      </c>
      <c r="F16" s="14">
        <f>IF(OR($A16="",F$5&gt;Settings!$C$7),"",Actual!F16-Budget!F16)</f>
        <v/>
      </c>
      <c r="G16" s="14">
        <f>IF(OR($A16="",G$5&gt;Settings!$C$7),"",Actual!G16-Budget!G16)</f>
        <v/>
      </c>
      <c r="H16" s="14">
        <f>IF(OR($A16="",H$5&gt;Settings!$C$7),"",Actual!H16-Budget!H16)</f>
        <v/>
      </c>
      <c r="I16" s="14">
        <f>IF(OR($A16="",I$5&gt;Settings!$C$7),"",Actual!I16-Budget!I16)</f>
        <v/>
      </c>
      <c r="J16" s="14">
        <f>IF(OR($A16="",J$5&gt;Settings!$C$7),"",Actual!J16-Budget!J16)</f>
        <v/>
      </c>
      <c r="K16" s="14">
        <f>IF(OR($A16="",K$5&gt;Settings!$C$7),"",Actual!K16-Budget!K16)</f>
        <v/>
      </c>
      <c r="L16" s="14">
        <f>IF(OR($A16="",L$5&gt;Settings!$C$7),"",Actual!L16-Budget!L16)</f>
        <v/>
      </c>
      <c r="M16" s="14">
        <f>IF(OR($A16="",M$5&gt;Settings!$C$7),"",Actual!M16-Budget!M16)</f>
        <v/>
      </c>
      <c r="N16" s="14">
        <f>IF(OR($A16="",N$5&gt;Settings!$C$7),"",Actual!N16-Budget!N16)</f>
        <v/>
      </c>
      <c r="O16" s="17">
        <f>IF($A16="","",SUM(C16:N16))</f>
        <v/>
      </c>
    </row>
    <row r="17">
      <c r="A17" s="6">
        <f>IF(Budget!$A17="","",Budget!$A17)</f>
        <v/>
      </c>
      <c r="B17" s="6">
        <f>IF(Budget!$A17="","",Budget!$B17)</f>
        <v/>
      </c>
      <c r="C17" s="14">
        <f>IF(OR($A17="",C$5&gt;Settings!$C$7),"",Actual!C17-Budget!C17)</f>
        <v/>
      </c>
      <c r="D17" s="14">
        <f>IF(OR($A17="",D$5&gt;Settings!$C$7),"",Actual!D17-Budget!D17)</f>
        <v/>
      </c>
      <c r="E17" s="14">
        <f>IF(OR($A17="",E$5&gt;Settings!$C$7),"",Actual!E17-Budget!E17)</f>
        <v/>
      </c>
      <c r="F17" s="14">
        <f>IF(OR($A17="",F$5&gt;Settings!$C$7),"",Actual!F17-Budget!F17)</f>
        <v/>
      </c>
      <c r="G17" s="14">
        <f>IF(OR($A17="",G$5&gt;Settings!$C$7),"",Actual!G17-Budget!G17)</f>
        <v/>
      </c>
      <c r="H17" s="14">
        <f>IF(OR($A17="",H$5&gt;Settings!$C$7),"",Actual!H17-Budget!H17)</f>
        <v/>
      </c>
      <c r="I17" s="14">
        <f>IF(OR($A17="",I$5&gt;Settings!$C$7),"",Actual!I17-Budget!I17)</f>
        <v/>
      </c>
      <c r="J17" s="14">
        <f>IF(OR($A17="",J$5&gt;Settings!$C$7),"",Actual!J17-Budget!J17)</f>
        <v/>
      </c>
      <c r="K17" s="14">
        <f>IF(OR($A17="",K$5&gt;Settings!$C$7),"",Actual!K17-Budget!K17)</f>
        <v/>
      </c>
      <c r="L17" s="14">
        <f>IF(OR($A17="",L$5&gt;Settings!$C$7),"",Actual!L17-Budget!L17)</f>
        <v/>
      </c>
      <c r="M17" s="14">
        <f>IF(OR($A17="",M$5&gt;Settings!$C$7),"",Actual!M17-Budget!M17)</f>
        <v/>
      </c>
      <c r="N17" s="14">
        <f>IF(OR($A17="",N$5&gt;Settings!$C$7),"",Actual!N17-Budget!N17)</f>
        <v/>
      </c>
      <c r="O17" s="17">
        <f>IF($A17="","",SUM(C17:N17))</f>
        <v/>
      </c>
    </row>
    <row r="18">
      <c r="A18" s="6">
        <f>IF(Budget!$A18="","",Budget!$A18)</f>
        <v/>
      </c>
      <c r="B18" s="6">
        <f>IF(Budget!$A18="","",Budget!$B18)</f>
        <v/>
      </c>
      <c r="C18" s="14">
        <f>IF(OR($A18="",C$5&gt;Settings!$C$7),"",Actual!C18-Budget!C18)</f>
        <v/>
      </c>
      <c r="D18" s="14">
        <f>IF(OR($A18="",D$5&gt;Settings!$C$7),"",Actual!D18-Budget!D18)</f>
        <v/>
      </c>
      <c r="E18" s="14">
        <f>IF(OR($A18="",E$5&gt;Settings!$C$7),"",Actual!E18-Budget!E18)</f>
        <v/>
      </c>
      <c r="F18" s="14">
        <f>IF(OR($A18="",F$5&gt;Settings!$C$7),"",Actual!F18-Budget!F18)</f>
        <v/>
      </c>
      <c r="G18" s="14">
        <f>IF(OR($A18="",G$5&gt;Settings!$C$7),"",Actual!G18-Budget!G18)</f>
        <v/>
      </c>
      <c r="H18" s="14">
        <f>IF(OR($A18="",H$5&gt;Settings!$C$7),"",Actual!H18-Budget!H18)</f>
        <v/>
      </c>
      <c r="I18" s="14">
        <f>IF(OR($A18="",I$5&gt;Settings!$C$7),"",Actual!I18-Budget!I18)</f>
        <v/>
      </c>
      <c r="J18" s="14">
        <f>IF(OR($A18="",J$5&gt;Settings!$C$7),"",Actual!J18-Budget!J18)</f>
        <v/>
      </c>
      <c r="K18" s="14">
        <f>IF(OR($A18="",K$5&gt;Settings!$C$7),"",Actual!K18-Budget!K18)</f>
        <v/>
      </c>
      <c r="L18" s="14">
        <f>IF(OR($A18="",L$5&gt;Settings!$C$7),"",Actual!L18-Budget!L18)</f>
        <v/>
      </c>
      <c r="M18" s="14">
        <f>IF(OR($A18="",M$5&gt;Settings!$C$7),"",Actual!M18-Budget!M18)</f>
        <v/>
      </c>
      <c r="N18" s="14">
        <f>IF(OR($A18="",N$5&gt;Settings!$C$7),"",Actual!N18-Budget!N18)</f>
        <v/>
      </c>
      <c r="O18" s="17">
        <f>IF($A18="","",SUM(C18:N18))</f>
        <v/>
      </c>
    </row>
    <row r="19">
      <c r="A19" s="6">
        <f>IF(Budget!$A19="","",Budget!$A19)</f>
        <v/>
      </c>
      <c r="B19" s="6">
        <f>IF(Budget!$A19="","",Budget!$B19)</f>
        <v/>
      </c>
      <c r="C19" s="14">
        <f>IF(OR($A19="",C$5&gt;Settings!$C$7),"",Actual!C19-Budget!C19)</f>
        <v/>
      </c>
      <c r="D19" s="14">
        <f>IF(OR($A19="",D$5&gt;Settings!$C$7),"",Actual!D19-Budget!D19)</f>
        <v/>
      </c>
      <c r="E19" s="14">
        <f>IF(OR($A19="",E$5&gt;Settings!$C$7),"",Actual!E19-Budget!E19)</f>
        <v/>
      </c>
      <c r="F19" s="14">
        <f>IF(OR($A19="",F$5&gt;Settings!$C$7),"",Actual!F19-Budget!F19)</f>
        <v/>
      </c>
      <c r="G19" s="14">
        <f>IF(OR($A19="",G$5&gt;Settings!$C$7),"",Actual!G19-Budget!G19)</f>
        <v/>
      </c>
      <c r="H19" s="14">
        <f>IF(OR($A19="",H$5&gt;Settings!$C$7),"",Actual!H19-Budget!H19)</f>
        <v/>
      </c>
      <c r="I19" s="14">
        <f>IF(OR($A19="",I$5&gt;Settings!$C$7),"",Actual!I19-Budget!I19)</f>
        <v/>
      </c>
      <c r="J19" s="14">
        <f>IF(OR($A19="",J$5&gt;Settings!$C$7),"",Actual!J19-Budget!J19)</f>
        <v/>
      </c>
      <c r="K19" s="14">
        <f>IF(OR($A19="",K$5&gt;Settings!$C$7),"",Actual!K19-Budget!K19)</f>
        <v/>
      </c>
      <c r="L19" s="14">
        <f>IF(OR($A19="",L$5&gt;Settings!$C$7),"",Actual!L19-Budget!L19)</f>
        <v/>
      </c>
      <c r="M19" s="14">
        <f>IF(OR($A19="",M$5&gt;Settings!$C$7),"",Actual!M19-Budget!M19)</f>
        <v/>
      </c>
      <c r="N19" s="14">
        <f>IF(OR($A19="",N$5&gt;Settings!$C$7),"",Actual!N19-Budget!N19)</f>
        <v/>
      </c>
      <c r="O19" s="17">
        <f>IF($A19="","",SUM(C19:N19))</f>
        <v/>
      </c>
    </row>
    <row r="20">
      <c r="A20" s="6">
        <f>IF(Budget!$A20="","",Budget!$A20)</f>
        <v/>
      </c>
      <c r="B20" s="6">
        <f>IF(Budget!$A20="","",Budget!$B20)</f>
        <v/>
      </c>
      <c r="C20" s="14">
        <f>IF(OR($A20="",C$5&gt;Settings!$C$7),"",Actual!C20-Budget!C20)</f>
        <v/>
      </c>
      <c r="D20" s="14">
        <f>IF(OR($A20="",D$5&gt;Settings!$C$7),"",Actual!D20-Budget!D20)</f>
        <v/>
      </c>
      <c r="E20" s="14">
        <f>IF(OR($A20="",E$5&gt;Settings!$C$7),"",Actual!E20-Budget!E20)</f>
        <v/>
      </c>
      <c r="F20" s="14">
        <f>IF(OR($A20="",F$5&gt;Settings!$C$7),"",Actual!F20-Budget!F20)</f>
        <v/>
      </c>
      <c r="G20" s="14">
        <f>IF(OR($A20="",G$5&gt;Settings!$C$7),"",Actual!G20-Budget!G20)</f>
        <v/>
      </c>
      <c r="H20" s="14">
        <f>IF(OR($A20="",H$5&gt;Settings!$C$7),"",Actual!H20-Budget!H20)</f>
        <v/>
      </c>
      <c r="I20" s="14">
        <f>IF(OR($A20="",I$5&gt;Settings!$C$7),"",Actual!I20-Budget!I20)</f>
        <v/>
      </c>
      <c r="J20" s="14">
        <f>IF(OR($A20="",J$5&gt;Settings!$C$7),"",Actual!J20-Budget!J20)</f>
        <v/>
      </c>
      <c r="K20" s="14">
        <f>IF(OR($A20="",K$5&gt;Settings!$C$7),"",Actual!K20-Budget!K20)</f>
        <v/>
      </c>
      <c r="L20" s="14">
        <f>IF(OR($A20="",L$5&gt;Settings!$C$7),"",Actual!L20-Budget!L20)</f>
        <v/>
      </c>
      <c r="M20" s="14">
        <f>IF(OR($A20="",M$5&gt;Settings!$C$7),"",Actual!M20-Budget!M20)</f>
        <v/>
      </c>
      <c r="N20" s="14">
        <f>IF(OR($A20="",N$5&gt;Settings!$C$7),"",Actual!N20-Budget!N20)</f>
        <v/>
      </c>
      <c r="O20" s="17">
        <f>IF($A20="","",SUM(C20:N20))</f>
        <v/>
      </c>
    </row>
    <row r="21">
      <c r="A21" s="6">
        <f>IF(Budget!$A21="","",Budget!$A21)</f>
        <v/>
      </c>
      <c r="B21" s="6">
        <f>IF(Budget!$A21="","",Budget!$B21)</f>
        <v/>
      </c>
      <c r="C21" s="14">
        <f>IF(OR($A21="",C$5&gt;Settings!$C$7),"",Actual!C21-Budget!C21)</f>
        <v/>
      </c>
      <c r="D21" s="14">
        <f>IF(OR($A21="",D$5&gt;Settings!$C$7),"",Actual!D21-Budget!D21)</f>
        <v/>
      </c>
      <c r="E21" s="14">
        <f>IF(OR($A21="",E$5&gt;Settings!$C$7),"",Actual!E21-Budget!E21)</f>
        <v/>
      </c>
      <c r="F21" s="14">
        <f>IF(OR($A21="",F$5&gt;Settings!$C$7),"",Actual!F21-Budget!F21)</f>
        <v/>
      </c>
      <c r="G21" s="14">
        <f>IF(OR($A21="",G$5&gt;Settings!$C$7),"",Actual!G21-Budget!G21)</f>
        <v/>
      </c>
      <c r="H21" s="14">
        <f>IF(OR($A21="",H$5&gt;Settings!$C$7),"",Actual!H21-Budget!H21)</f>
        <v/>
      </c>
      <c r="I21" s="14">
        <f>IF(OR($A21="",I$5&gt;Settings!$C$7),"",Actual!I21-Budget!I21)</f>
        <v/>
      </c>
      <c r="J21" s="14">
        <f>IF(OR($A21="",J$5&gt;Settings!$C$7),"",Actual!J21-Budget!J21)</f>
        <v/>
      </c>
      <c r="K21" s="14">
        <f>IF(OR($A21="",K$5&gt;Settings!$C$7),"",Actual!K21-Budget!K21)</f>
        <v/>
      </c>
      <c r="L21" s="14">
        <f>IF(OR($A21="",L$5&gt;Settings!$C$7),"",Actual!L21-Budget!L21)</f>
        <v/>
      </c>
      <c r="M21" s="14">
        <f>IF(OR($A21="",M$5&gt;Settings!$C$7),"",Actual!M21-Budget!M21)</f>
        <v/>
      </c>
      <c r="N21" s="14">
        <f>IF(OR($A21="",N$5&gt;Settings!$C$7),"",Actual!N21-Budget!N21)</f>
        <v/>
      </c>
      <c r="O21" s="17">
        <f>IF($A21="","",SUM(C21:N21))</f>
        <v/>
      </c>
    </row>
    <row r="22">
      <c r="A22" s="6">
        <f>IF(Budget!$A22="","",Budget!$A22)</f>
        <v/>
      </c>
      <c r="B22" s="6">
        <f>IF(Budget!$A22="","",Budget!$B22)</f>
        <v/>
      </c>
      <c r="C22" s="14">
        <f>IF(OR($A22="",C$5&gt;Settings!$C$7),"",Actual!C22-Budget!C22)</f>
        <v/>
      </c>
      <c r="D22" s="14">
        <f>IF(OR($A22="",D$5&gt;Settings!$C$7),"",Actual!D22-Budget!D22)</f>
        <v/>
      </c>
      <c r="E22" s="14">
        <f>IF(OR($A22="",E$5&gt;Settings!$C$7),"",Actual!E22-Budget!E22)</f>
        <v/>
      </c>
      <c r="F22" s="14">
        <f>IF(OR($A22="",F$5&gt;Settings!$C$7),"",Actual!F22-Budget!F22)</f>
        <v/>
      </c>
      <c r="G22" s="14">
        <f>IF(OR($A22="",G$5&gt;Settings!$C$7),"",Actual!G22-Budget!G22)</f>
        <v/>
      </c>
      <c r="H22" s="14">
        <f>IF(OR($A22="",H$5&gt;Settings!$C$7),"",Actual!H22-Budget!H22)</f>
        <v/>
      </c>
      <c r="I22" s="14">
        <f>IF(OR($A22="",I$5&gt;Settings!$C$7),"",Actual!I22-Budget!I22)</f>
        <v/>
      </c>
      <c r="J22" s="14">
        <f>IF(OR($A22="",J$5&gt;Settings!$C$7),"",Actual!J22-Budget!J22)</f>
        <v/>
      </c>
      <c r="K22" s="14">
        <f>IF(OR($A22="",K$5&gt;Settings!$C$7),"",Actual!K22-Budget!K22)</f>
        <v/>
      </c>
      <c r="L22" s="14">
        <f>IF(OR($A22="",L$5&gt;Settings!$C$7),"",Actual!L22-Budget!L22)</f>
        <v/>
      </c>
      <c r="M22" s="14">
        <f>IF(OR($A22="",M$5&gt;Settings!$C$7),"",Actual!M22-Budget!M22)</f>
        <v/>
      </c>
      <c r="N22" s="14">
        <f>IF(OR($A22="",N$5&gt;Settings!$C$7),"",Actual!N22-Budget!N22)</f>
        <v/>
      </c>
      <c r="O22" s="17">
        <f>IF($A22="","",SUM(C22:N22))</f>
        <v/>
      </c>
    </row>
    <row r="23">
      <c r="A23" s="6">
        <f>IF(Budget!$A23="","",Budget!$A23)</f>
        <v/>
      </c>
      <c r="B23" s="6">
        <f>IF(Budget!$A23="","",Budget!$B23)</f>
        <v/>
      </c>
      <c r="C23" s="14">
        <f>IF(OR($A23="",C$5&gt;Settings!$C$7),"",Actual!C23-Budget!C23)</f>
        <v/>
      </c>
      <c r="D23" s="14">
        <f>IF(OR($A23="",D$5&gt;Settings!$C$7),"",Actual!D23-Budget!D23)</f>
        <v/>
      </c>
      <c r="E23" s="14">
        <f>IF(OR($A23="",E$5&gt;Settings!$C$7),"",Actual!E23-Budget!E23)</f>
        <v/>
      </c>
      <c r="F23" s="14">
        <f>IF(OR($A23="",F$5&gt;Settings!$C$7),"",Actual!F23-Budget!F23)</f>
        <v/>
      </c>
      <c r="G23" s="14">
        <f>IF(OR($A23="",G$5&gt;Settings!$C$7),"",Actual!G23-Budget!G23)</f>
        <v/>
      </c>
      <c r="H23" s="14">
        <f>IF(OR($A23="",H$5&gt;Settings!$C$7),"",Actual!H23-Budget!H23)</f>
        <v/>
      </c>
      <c r="I23" s="14">
        <f>IF(OR($A23="",I$5&gt;Settings!$C$7),"",Actual!I23-Budget!I23)</f>
        <v/>
      </c>
      <c r="J23" s="14">
        <f>IF(OR($A23="",J$5&gt;Settings!$C$7),"",Actual!J23-Budget!J23)</f>
        <v/>
      </c>
      <c r="K23" s="14">
        <f>IF(OR($A23="",K$5&gt;Settings!$C$7),"",Actual!K23-Budget!K23)</f>
        <v/>
      </c>
      <c r="L23" s="14">
        <f>IF(OR($A23="",L$5&gt;Settings!$C$7),"",Actual!L23-Budget!L23)</f>
        <v/>
      </c>
      <c r="M23" s="14">
        <f>IF(OR($A23="",M$5&gt;Settings!$C$7),"",Actual!M23-Budget!M23)</f>
        <v/>
      </c>
      <c r="N23" s="14">
        <f>IF(OR($A23="",N$5&gt;Settings!$C$7),"",Actual!N23-Budget!N23)</f>
        <v/>
      </c>
      <c r="O23" s="17">
        <f>IF($A23="","",SUM(C23:N23))</f>
        <v/>
      </c>
    </row>
    <row r="24">
      <c r="A24" s="6">
        <f>IF(Budget!$A24="","",Budget!$A24)</f>
        <v/>
      </c>
      <c r="B24" s="6">
        <f>IF(Budget!$A24="","",Budget!$B24)</f>
        <v/>
      </c>
      <c r="C24" s="14">
        <f>IF(OR($A24="",C$5&gt;Settings!$C$7),"",Actual!C24-Budget!C24)</f>
        <v/>
      </c>
      <c r="D24" s="14">
        <f>IF(OR($A24="",D$5&gt;Settings!$C$7),"",Actual!D24-Budget!D24)</f>
        <v/>
      </c>
      <c r="E24" s="14">
        <f>IF(OR($A24="",E$5&gt;Settings!$C$7),"",Actual!E24-Budget!E24)</f>
        <v/>
      </c>
      <c r="F24" s="14">
        <f>IF(OR($A24="",F$5&gt;Settings!$C$7),"",Actual!F24-Budget!F24)</f>
        <v/>
      </c>
      <c r="G24" s="14">
        <f>IF(OR($A24="",G$5&gt;Settings!$C$7),"",Actual!G24-Budget!G24)</f>
        <v/>
      </c>
      <c r="H24" s="14">
        <f>IF(OR($A24="",H$5&gt;Settings!$C$7),"",Actual!H24-Budget!H24)</f>
        <v/>
      </c>
      <c r="I24" s="14">
        <f>IF(OR($A24="",I$5&gt;Settings!$C$7),"",Actual!I24-Budget!I24)</f>
        <v/>
      </c>
      <c r="J24" s="14">
        <f>IF(OR($A24="",J$5&gt;Settings!$C$7),"",Actual!J24-Budget!J24)</f>
        <v/>
      </c>
      <c r="K24" s="14">
        <f>IF(OR($A24="",K$5&gt;Settings!$C$7),"",Actual!K24-Budget!K24)</f>
        <v/>
      </c>
      <c r="L24" s="14">
        <f>IF(OR($A24="",L$5&gt;Settings!$C$7),"",Actual!L24-Budget!L24)</f>
        <v/>
      </c>
      <c r="M24" s="14">
        <f>IF(OR($A24="",M$5&gt;Settings!$C$7),"",Actual!M24-Budget!M24)</f>
        <v/>
      </c>
      <c r="N24" s="14">
        <f>IF(OR($A24="",N$5&gt;Settings!$C$7),"",Actual!N24-Budget!N24)</f>
        <v/>
      </c>
      <c r="O24" s="17">
        <f>IF($A24="","",SUM(C24:N24))</f>
        <v/>
      </c>
    </row>
    <row r="25">
      <c r="A25" s="6">
        <f>IF(Budget!$A25="","",Budget!$A25)</f>
        <v/>
      </c>
      <c r="B25" s="6">
        <f>IF(Budget!$A25="","",Budget!$B25)</f>
        <v/>
      </c>
      <c r="C25" s="14">
        <f>IF(OR($A25="",C$5&gt;Settings!$C$7),"",Actual!C25-Budget!C25)</f>
        <v/>
      </c>
      <c r="D25" s="14">
        <f>IF(OR($A25="",D$5&gt;Settings!$C$7),"",Actual!D25-Budget!D25)</f>
        <v/>
      </c>
      <c r="E25" s="14">
        <f>IF(OR($A25="",E$5&gt;Settings!$C$7),"",Actual!E25-Budget!E25)</f>
        <v/>
      </c>
      <c r="F25" s="14">
        <f>IF(OR($A25="",F$5&gt;Settings!$C$7),"",Actual!F25-Budget!F25)</f>
        <v/>
      </c>
      <c r="G25" s="14">
        <f>IF(OR($A25="",G$5&gt;Settings!$C$7),"",Actual!G25-Budget!G25)</f>
        <v/>
      </c>
      <c r="H25" s="14">
        <f>IF(OR($A25="",H$5&gt;Settings!$C$7),"",Actual!H25-Budget!H25)</f>
        <v/>
      </c>
      <c r="I25" s="14">
        <f>IF(OR($A25="",I$5&gt;Settings!$C$7),"",Actual!I25-Budget!I25)</f>
        <v/>
      </c>
      <c r="J25" s="14">
        <f>IF(OR($A25="",J$5&gt;Settings!$C$7),"",Actual!J25-Budget!J25)</f>
        <v/>
      </c>
      <c r="K25" s="14">
        <f>IF(OR($A25="",K$5&gt;Settings!$C$7),"",Actual!K25-Budget!K25)</f>
        <v/>
      </c>
      <c r="L25" s="14">
        <f>IF(OR($A25="",L$5&gt;Settings!$C$7),"",Actual!L25-Budget!L25)</f>
        <v/>
      </c>
      <c r="M25" s="14">
        <f>IF(OR($A25="",M$5&gt;Settings!$C$7),"",Actual!M25-Budget!M25)</f>
        <v/>
      </c>
      <c r="N25" s="14">
        <f>IF(OR($A25="",N$5&gt;Settings!$C$7),"",Actual!N25-Budget!N25)</f>
        <v/>
      </c>
      <c r="O25" s="17">
        <f>IF($A25="","",SUM(C25:N25))</f>
        <v/>
      </c>
    </row>
    <row r="26">
      <c r="A26" s="6">
        <f>IF(Budget!$A26="","",Budget!$A26)</f>
        <v/>
      </c>
      <c r="B26" s="6">
        <f>IF(Budget!$A26="","",Budget!$B26)</f>
        <v/>
      </c>
      <c r="C26" s="14">
        <f>IF(OR($A26="",C$5&gt;Settings!$C$7),"",Actual!C26-Budget!C26)</f>
        <v/>
      </c>
      <c r="D26" s="14">
        <f>IF(OR($A26="",D$5&gt;Settings!$C$7),"",Actual!D26-Budget!D26)</f>
        <v/>
      </c>
      <c r="E26" s="14">
        <f>IF(OR($A26="",E$5&gt;Settings!$C$7),"",Actual!E26-Budget!E26)</f>
        <v/>
      </c>
      <c r="F26" s="14">
        <f>IF(OR($A26="",F$5&gt;Settings!$C$7),"",Actual!F26-Budget!F26)</f>
        <v/>
      </c>
      <c r="G26" s="14">
        <f>IF(OR($A26="",G$5&gt;Settings!$C$7),"",Actual!G26-Budget!G26)</f>
        <v/>
      </c>
      <c r="H26" s="14">
        <f>IF(OR($A26="",H$5&gt;Settings!$C$7),"",Actual!H26-Budget!H26)</f>
        <v/>
      </c>
      <c r="I26" s="14">
        <f>IF(OR($A26="",I$5&gt;Settings!$C$7),"",Actual!I26-Budget!I26)</f>
        <v/>
      </c>
      <c r="J26" s="14">
        <f>IF(OR($A26="",J$5&gt;Settings!$C$7),"",Actual!J26-Budget!J26)</f>
        <v/>
      </c>
      <c r="K26" s="14">
        <f>IF(OR($A26="",K$5&gt;Settings!$C$7),"",Actual!K26-Budget!K26)</f>
        <v/>
      </c>
      <c r="L26" s="14">
        <f>IF(OR($A26="",L$5&gt;Settings!$C$7),"",Actual!L26-Budget!L26)</f>
        <v/>
      </c>
      <c r="M26" s="14">
        <f>IF(OR($A26="",M$5&gt;Settings!$C$7),"",Actual!M26-Budget!M26)</f>
        <v/>
      </c>
      <c r="N26" s="14">
        <f>IF(OR($A26="",N$5&gt;Settings!$C$7),"",Actual!N26-Budget!N26)</f>
        <v/>
      </c>
      <c r="O26" s="17">
        <f>IF($A26="","",SUM(C26:N26))</f>
        <v/>
      </c>
    </row>
    <row r="27">
      <c r="A27" s="6">
        <f>IF(Budget!$A27="","",Budget!$A27)</f>
        <v/>
      </c>
      <c r="B27" s="6">
        <f>IF(Budget!$A27="","",Budget!$B27)</f>
        <v/>
      </c>
      <c r="C27" s="14">
        <f>IF(OR($A27="",C$5&gt;Settings!$C$7),"",Actual!C27-Budget!C27)</f>
        <v/>
      </c>
      <c r="D27" s="14">
        <f>IF(OR($A27="",D$5&gt;Settings!$C$7),"",Actual!D27-Budget!D27)</f>
        <v/>
      </c>
      <c r="E27" s="14">
        <f>IF(OR($A27="",E$5&gt;Settings!$C$7),"",Actual!E27-Budget!E27)</f>
        <v/>
      </c>
      <c r="F27" s="14">
        <f>IF(OR($A27="",F$5&gt;Settings!$C$7),"",Actual!F27-Budget!F27)</f>
        <v/>
      </c>
      <c r="G27" s="14">
        <f>IF(OR($A27="",G$5&gt;Settings!$C$7),"",Actual!G27-Budget!G27)</f>
        <v/>
      </c>
      <c r="H27" s="14">
        <f>IF(OR($A27="",H$5&gt;Settings!$C$7),"",Actual!H27-Budget!H27)</f>
        <v/>
      </c>
      <c r="I27" s="14">
        <f>IF(OR($A27="",I$5&gt;Settings!$C$7),"",Actual!I27-Budget!I27)</f>
        <v/>
      </c>
      <c r="J27" s="14">
        <f>IF(OR($A27="",J$5&gt;Settings!$C$7),"",Actual!J27-Budget!J27)</f>
        <v/>
      </c>
      <c r="K27" s="14">
        <f>IF(OR($A27="",K$5&gt;Settings!$C$7),"",Actual!K27-Budget!K27)</f>
        <v/>
      </c>
      <c r="L27" s="14">
        <f>IF(OR($A27="",L$5&gt;Settings!$C$7),"",Actual!L27-Budget!L27)</f>
        <v/>
      </c>
      <c r="M27" s="14">
        <f>IF(OR($A27="",M$5&gt;Settings!$C$7),"",Actual!M27-Budget!M27)</f>
        <v/>
      </c>
      <c r="N27" s="14">
        <f>IF(OR($A27="",N$5&gt;Settings!$C$7),"",Actual!N27-Budget!N27)</f>
        <v/>
      </c>
      <c r="O27" s="17">
        <f>IF($A27="","",SUM(C27:N27))</f>
        <v/>
      </c>
    </row>
    <row r="29">
      <c r="A29" s="16" t="inlineStr">
        <is>
          <t>Total revenue</t>
        </is>
      </c>
      <c r="B29" s="16" t="inlineStr">
        <is>
          <t>Revenue</t>
        </is>
      </c>
      <c r="C29" s="17">
        <f>IF(OR($A29="",C$5&gt;Settings!$C$7),"",Actual!C29-Budget!C29)</f>
        <v/>
      </c>
      <c r="D29" s="17">
        <f>IF(OR($A29="",D$5&gt;Settings!$C$7),"",Actual!D29-Budget!D29)</f>
        <v/>
      </c>
      <c r="E29" s="17">
        <f>IF(OR($A29="",E$5&gt;Settings!$C$7),"",Actual!E29-Budget!E29)</f>
        <v/>
      </c>
      <c r="F29" s="17">
        <f>IF(OR($A29="",F$5&gt;Settings!$C$7),"",Actual!F29-Budget!F29)</f>
        <v/>
      </c>
      <c r="G29" s="17">
        <f>IF(OR($A29="",G$5&gt;Settings!$C$7),"",Actual!G29-Budget!G29)</f>
        <v/>
      </c>
      <c r="H29" s="17">
        <f>IF(OR($A29="",H$5&gt;Settings!$C$7),"",Actual!H29-Budget!H29)</f>
        <v/>
      </c>
      <c r="I29" s="17">
        <f>IF(OR($A29="",I$5&gt;Settings!$C$7),"",Actual!I29-Budget!I29)</f>
        <v/>
      </c>
      <c r="J29" s="17">
        <f>IF(OR($A29="",J$5&gt;Settings!$C$7),"",Actual!J29-Budget!J29)</f>
        <v/>
      </c>
      <c r="K29" s="17">
        <f>IF(OR($A29="",K$5&gt;Settings!$C$7),"",Actual!K29-Budget!K29)</f>
        <v/>
      </c>
      <c r="L29" s="17">
        <f>IF(OR($A29="",L$5&gt;Settings!$C$7),"",Actual!L29-Budget!L29)</f>
        <v/>
      </c>
      <c r="M29" s="17">
        <f>IF(OR($A29="",M$5&gt;Settings!$C$7),"",Actual!M29-Budget!M29)</f>
        <v/>
      </c>
      <c r="N29" s="17">
        <f>IF(OR($A29="",N$5&gt;Settings!$C$7),"",Actual!N29-Budget!N29)</f>
        <v/>
      </c>
      <c r="O29" s="17">
        <f>IF($A29="","",SUM(C29:N29))</f>
        <v/>
      </c>
    </row>
    <row r="30">
      <c r="A30" s="16" t="inlineStr">
        <is>
          <t>Total cost of sales</t>
        </is>
      </c>
      <c r="B30" s="16" t="inlineStr">
        <is>
          <t>Cost of sales</t>
        </is>
      </c>
      <c r="C30" s="17">
        <f>IF(OR($A30="",C$5&gt;Settings!$C$7),"",Actual!C30-Budget!C30)</f>
        <v/>
      </c>
      <c r="D30" s="17">
        <f>IF(OR($A30="",D$5&gt;Settings!$C$7),"",Actual!D30-Budget!D30)</f>
        <v/>
      </c>
      <c r="E30" s="17">
        <f>IF(OR($A30="",E$5&gt;Settings!$C$7),"",Actual!E30-Budget!E30)</f>
        <v/>
      </c>
      <c r="F30" s="17">
        <f>IF(OR($A30="",F$5&gt;Settings!$C$7),"",Actual!F30-Budget!F30)</f>
        <v/>
      </c>
      <c r="G30" s="17">
        <f>IF(OR($A30="",G$5&gt;Settings!$C$7),"",Actual!G30-Budget!G30)</f>
        <v/>
      </c>
      <c r="H30" s="17">
        <f>IF(OR($A30="",H$5&gt;Settings!$C$7),"",Actual!H30-Budget!H30)</f>
        <v/>
      </c>
      <c r="I30" s="17">
        <f>IF(OR($A30="",I$5&gt;Settings!$C$7),"",Actual!I30-Budget!I30)</f>
        <v/>
      </c>
      <c r="J30" s="17">
        <f>IF(OR($A30="",J$5&gt;Settings!$C$7),"",Actual!J30-Budget!J30)</f>
        <v/>
      </c>
      <c r="K30" s="17">
        <f>IF(OR($A30="",K$5&gt;Settings!$C$7),"",Actual!K30-Budget!K30)</f>
        <v/>
      </c>
      <c r="L30" s="17">
        <f>IF(OR($A30="",L$5&gt;Settings!$C$7),"",Actual!L30-Budget!L30)</f>
        <v/>
      </c>
      <c r="M30" s="17">
        <f>IF(OR($A30="",M$5&gt;Settings!$C$7),"",Actual!M30-Budget!M30)</f>
        <v/>
      </c>
      <c r="N30" s="17">
        <f>IF(OR($A30="",N$5&gt;Settings!$C$7),"",Actual!N30-Budget!N30)</f>
        <v/>
      </c>
      <c r="O30" s="17">
        <f>IF($A30="","",SUM(C30:N30))</f>
        <v/>
      </c>
    </row>
    <row r="31">
      <c r="A31" s="16" t="inlineStr">
        <is>
          <t>Gross profit</t>
        </is>
      </c>
      <c r="B31" s="16" t="inlineStr">
        <is>
          <t>Profit</t>
        </is>
      </c>
      <c r="C31" s="17">
        <f>IF(OR($A31="",C$5&gt;Settings!$C$7),"",Actual!C31-Budget!C31)</f>
        <v/>
      </c>
      <c r="D31" s="17">
        <f>IF(OR($A31="",D$5&gt;Settings!$C$7),"",Actual!D31-Budget!D31)</f>
        <v/>
      </c>
      <c r="E31" s="17">
        <f>IF(OR($A31="",E$5&gt;Settings!$C$7),"",Actual!E31-Budget!E31)</f>
        <v/>
      </c>
      <c r="F31" s="17">
        <f>IF(OR($A31="",F$5&gt;Settings!$C$7),"",Actual!F31-Budget!F31)</f>
        <v/>
      </c>
      <c r="G31" s="17">
        <f>IF(OR($A31="",G$5&gt;Settings!$C$7),"",Actual!G31-Budget!G31)</f>
        <v/>
      </c>
      <c r="H31" s="17">
        <f>IF(OR($A31="",H$5&gt;Settings!$C$7),"",Actual!H31-Budget!H31)</f>
        <v/>
      </c>
      <c r="I31" s="17">
        <f>IF(OR($A31="",I$5&gt;Settings!$C$7),"",Actual!I31-Budget!I31)</f>
        <v/>
      </c>
      <c r="J31" s="17">
        <f>IF(OR($A31="",J$5&gt;Settings!$C$7),"",Actual!J31-Budget!J31)</f>
        <v/>
      </c>
      <c r="K31" s="17">
        <f>IF(OR($A31="",K$5&gt;Settings!$C$7),"",Actual!K31-Budget!K31)</f>
        <v/>
      </c>
      <c r="L31" s="17">
        <f>IF(OR($A31="",L$5&gt;Settings!$C$7),"",Actual!L31-Budget!L31)</f>
        <v/>
      </c>
      <c r="M31" s="17">
        <f>IF(OR($A31="",M$5&gt;Settings!$C$7),"",Actual!M31-Budget!M31)</f>
        <v/>
      </c>
      <c r="N31" s="17">
        <f>IF(OR($A31="",N$5&gt;Settings!$C$7),"",Actual!N31-Budget!N31)</f>
        <v/>
      </c>
      <c r="O31" s="17">
        <f>IF($A31="","",SUM(C31:N31))</f>
        <v/>
      </c>
    </row>
    <row r="32">
      <c r="A32" s="16" t="inlineStr">
        <is>
          <t>Total operating expenses</t>
        </is>
      </c>
      <c r="B32" s="16" t="inlineStr">
        <is>
          <t>Operating expenses</t>
        </is>
      </c>
      <c r="C32" s="17">
        <f>IF(OR($A32="",C$5&gt;Settings!$C$7),"",Actual!C32-Budget!C32)</f>
        <v/>
      </c>
      <c r="D32" s="17">
        <f>IF(OR($A32="",D$5&gt;Settings!$C$7),"",Actual!D32-Budget!D32)</f>
        <v/>
      </c>
      <c r="E32" s="17">
        <f>IF(OR($A32="",E$5&gt;Settings!$C$7),"",Actual!E32-Budget!E32)</f>
        <v/>
      </c>
      <c r="F32" s="17">
        <f>IF(OR($A32="",F$5&gt;Settings!$C$7),"",Actual!F32-Budget!F32)</f>
        <v/>
      </c>
      <c r="G32" s="17">
        <f>IF(OR($A32="",G$5&gt;Settings!$C$7),"",Actual!G32-Budget!G32)</f>
        <v/>
      </c>
      <c r="H32" s="17">
        <f>IF(OR($A32="",H$5&gt;Settings!$C$7),"",Actual!H32-Budget!H32)</f>
        <v/>
      </c>
      <c r="I32" s="17">
        <f>IF(OR($A32="",I$5&gt;Settings!$C$7),"",Actual!I32-Budget!I32)</f>
        <v/>
      </c>
      <c r="J32" s="17">
        <f>IF(OR($A32="",J$5&gt;Settings!$C$7),"",Actual!J32-Budget!J32)</f>
        <v/>
      </c>
      <c r="K32" s="17">
        <f>IF(OR($A32="",K$5&gt;Settings!$C$7),"",Actual!K32-Budget!K32)</f>
        <v/>
      </c>
      <c r="L32" s="17">
        <f>IF(OR($A32="",L$5&gt;Settings!$C$7),"",Actual!L32-Budget!L32)</f>
        <v/>
      </c>
      <c r="M32" s="17">
        <f>IF(OR($A32="",M$5&gt;Settings!$C$7),"",Actual!M32-Budget!M32)</f>
        <v/>
      </c>
      <c r="N32" s="17">
        <f>IF(OR($A32="",N$5&gt;Settings!$C$7),"",Actual!N32-Budget!N32)</f>
        <v/>
      </c>
      <c r="O32" s="17">
        <f>IF($A32="","",SUM(C32:N32))</f>
        <v/>
      </c>
    </row>
    <row r="33">
      <c r="A33" s="16" t="inlineStr">
        <is>
          <t>Operating profit</t>
        </is>
      </c>
      <c r="B33" s="16" t="inlineStr">
        <is>
          <t>Profit</t>
        </is>
      </c>
      <c r="C33" s="17">
        <f>IF(OR($A33="",C$5&gt;Settings!$C$7),"",Actual!C33-Budget!C33)</f>
        <v/>
      </c>
      <c r="D33" s="17">
        <f>IF(OR($A33="",D$5&gt;Settings!$C$7),"",Actual!D33-Budget!D33)</f>
        <v/>
      </c>
      <c r="E33" s="17">
        <f>IF(OR($A33="",E$5&gt;Settings!$C$7),"",Actual!E33-Budget!E33)</f>
        <v/>
      </c>
      <c r="F33" s="17">
        <f>IF(OR($A33="",F$5&gt;Settings!$C$7),"",Actual!F33-Budget!F33)</f>
        <v/>
      </c>
      <c r="G33" s="17">
        <f>IF(OR($A33="",G$5&gt;Settings!$C$7),"",Actual!G33-Budget!G33)</f>
        <v/>
      </c>
      <c r="H33" s="17">
        <f>IF(OR($A33="",H$5&gt;Settings!$C$7),"",Actual!H33-Budget!H33)</f>
        <v/>
      </c>
      <c r="I33" s="17">
        <f>IF(OR($A33="",I$5&gt;Settings!$C$7),"",Actual!I33-Budget!I33)</f>
        <v/>
      </c>
      <c r="J33" s="17">
        <f>IF(OR($A33="",J$5&gt;Settings!$C$7),"",Actual!J33-Budget!J33)</f>
        <v/>
      </c>
      <c r="K33" s="17">
        <f>IF(OR($A33="",K$5&gt;Settings!$C$7),"",Actual!K33-Budget!K33)</f>
        <v/>
      </c>
      <c r="L33" s="17">
        <f>IF(OR($A33="",L$5&gt;Settings!$C$7),"",Actual!L33-Budget!L33)</f>
        <v/>
      </c>
      <c r="M33" s="17">
        <f>IF(OR($A33="",M$5&gt;Settings!$C$7),"",Actual!M33-Budget!M33)</f>
        <v/>
      </c>
      <c r="N33" s="17">
        <f>IF(OR($A33="",N$5&gt;Settings!$C$7),"",Actual!N33-Budget!N33)</f>
        <v/>
      </c>
      <c r="O33" s="17">
        <f>IF($A33="","",SUM(C33:N33))</f>
        <v/>
      </c>
    </row>
    <row r="36">
      <c r="A36" s="8" t="inlineStr">
        <is>
          <t>Template by Skyline Nexus ERP · nexus.alskyline.com</t>
        </is>
      </c>
    </row>
  </sheetData>
  <conditionalFormatting sqref="C8:O33">
    <cfRule type="expression" priority="1" dxfId="0">
      <formula>AND(C8&lt;&gt;"",OR(AND(OR($B8="Revenue",$B8="Profit"),C8&gt;0),AND($B8&lt;&gt;"Revenue",$B8&lt;&gt;"Profit",C8&lt;0)))</formula>
    </cfRule>
    <cfRule type="expression" priority="2" dxfId="1">
      <formula>AND(C8&lt;&gt;"",OR(AND(OR($B8="Revenue",$B8="Profit"),C8&lt;0),AND($B8&lt;&gt;"Revenue",$B8&lt;&gt;"Profit",C8&gt;0)))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</cols>
  <sheetData>
    <row r="1">
      <c r="A1" s="1" t="inlineStr">
        <is>
          <t>Settings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4">
      <c r="A4" s="21" t="inlineStr">
        <is>
          <t>Company</t>
        </is>
      </c>
      <c r="B4" s="22" t="n"/>
      <c r="C4" s="5" t="inlineStr">
        <is>
          <t>Example Trading Ltd</t>
        </is>
      </c>
    </row>
    <row r="5">
      <c r="A5" s="21" t="inlineStr">
        <is>
          <t>Currency</t>
        </is>
      </c>
      <c r="B5" s="22" t="n"/>
      <c r="C5" s="5" t="inlineStr">
        <is>
          <t>EUR</t>
        </is>
      </c>
    </row>
    <row r="6">
      <c r="A6" s="21" t="inlineStr">
        <is>
          <t>First month of the financial year</t>
        </is>
      </c>
      <c r="B6" s="22" t="n"/>
      <c r="C6" s="23" t="n">
        <v>46023</v>
      </c>
    </row>
    <row r="7">
      <c r="A7" s="21" t="inlineStr">
        <is>
          <t>Latest month with actuals (1-12)</t>
        </is>
      </c>
      <c r="B7" s="22" t="n"/>
      <c r="C7" s="24" t="n">
        <v>6</v>
      </c>
    </row>
    <row r="8">
      <c r="A8" s="21" t="inlineStr">
        <is>
          <t>Significance threshold - amount</t>
        </is>
      </c>
      <c r="B8" s="22" t="n"/>
      <c r="C8" s="25" t="n">
        <v>1000</v>
      </c>
    </row>
    <row r="9">
      <c r="A9" s="21" t="inlineStr">
        <is>
          <t>Significance threshold - percent</t>
        </is>
      </c>
      <c r="B9" s="22" t="n"/>
      <c r="C9" s="26" t="n">
        <v>0.1</v>
      </c>
    </row>
    <row r="11">
      <c r="A11" s="21" t="inlineStr">
        <is>
          <t>Check: latest month is between 1 and 12</t>
        </is>
      </c>
      <c r="B11" s="22" t="n"/>
      <c r="C11" s="6">
        <f>IF(AND(C7&gt;=1,C7&lt;=12,INT(C7)=C7),"OK","CHECK - enter a whole number 1-12")</f>
        <v/>
      </c>
    </row>
    <row r="13">
      <c r="A13" s="8" t="inlineStr">
        <is>
          <t>Template by Skyline Nexus ERP · nexus.alskyline.com</t>
        </is>
      </c>
    </row>
  </sheetData>
  <mergeCells count="7">
    <mergeCell ref="A4:B4"/>
    <mergeCell ref="A7:B7"/>
    <mergeCell ref="A11:B11"/>
    <mergeCell ref="A5:B5"/>
    <mergeCell ref="A9:B9"/>
    <mergeCell ref="A8:B8"/>
    <mergeCell ref="A6:B6"/>
  </mergeCells>
  <conditionalFormatting sqref="C11">
    <cfRule type="cellIs" priority="1" operator="equal" dxfId="0">
      <formula>"OK"</formula>
    </cfRule>
    <cfRule type="cellIs" priority="2" operator="equal" dxfId="1">
      <formula>"CHECK - enter a whole number 1-12"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1" t="inlineStr">
        <is>
          <t>Budget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Enter the approved budget. Positive numbers for revenue and costs.</t>
        </is>
      </c>
    </row>
    <row r="5">
      <c r="B5" s="21" t="inlineStr">
        <is>
          <t>Month no.</t>
        </is>
      </c>
      <c r="C5" s="12" t="n">
        <v>1</v>
      </c>
      <c r="D5" s="12" t="n">
        <v>2</v>
      </c>
      <c r="E5" s="12" t="n">
        <v>3</v>
      </c>
      <c r="F5" s="12" t="n">
        <v>4</v>
      </c>
      <c r="G5" s="12" t="n">
        <v>5</v>
      </c>
      <c r="H5" s="12" t="n">
        <v>6</v>
      </c>
      <c r="I5" s="12" t="n">
        <v>7</v>
      </c>
      <c r="J5" s="12" t="n">
        <v>8</v>
      </c>
      <c r="K5" s="12" t="n">
        <v>9</v>
      </c>
      <c r="L5" s="12" t="n">
        <v>10</v>
      </c>
      <c r="M5" s="12" t="n">
        <v>11</v>
      </c>
      <c r="N5" s="12" t="n">
        <v>12</v>
      </c>
    </row>
    <row r="6">
      <c r="B6" s="21" t="inlineStr">
        <is>
          <t>Month starting</t>
        </is>
      </c>
      <c r="C6" s="27">
        <f>Settings!$C$6</f>
        <v/>
      </c>
      <c r="D6" s="27">
        <f>DATE(YEAR(C6),MONTH(C6)+1,1)</f>
        <v/>
      </c>
      <c r="E6" s="27">
        <f>DATE(YEAR(D6),MONTH(D6)+1,1)</f>
        <v/>
      </c>
      <c r="F6" s="27">
        <f>DATE(YEAR(E6),MONTH(E6)+1,1)</f>
        <v/>
      </c>
      <c r="G6" s="27">
        <f>DATE(YEAR(F6),MONTH(F6)+1,1)</f>
        <v/>
      </c>
      <c r="H6" s="27">
        <f>DATE(YEAR(G6),MONTH(G6)+1,1)</f>
        <v/>
      </c>
      <c r="I6" s="27">
        <f>DATE(YEAR(H6),MONTH(H6)+1,1)</f>
        <v/>
      </c>
      <c r="J6" s="27">
        <f>DATE(YEAR(I6),MONTH(I6)+1,1)</f>
        <v/>
      </c>
      <c r="K6" s="27">
        <f>DATE(YEAR(J6),MONTH(J6)+1,1)</f>
        <v/>
      </c>
      <c r="L6" s="27">
        <f>DATE(YEAR(K6),MONTH(K6)+1,1)</f>
        <v/>
      </c>
      <c r="M6" s="27">
        <f>DATE(YEAR(L6),MONTH(L6)+1,1)</f>
        <v/>
      </c>
      <c r="N6" s="27">
        <f>DATE(YEAR(M6),MONTH(M6)+1,1)</f>
        <v/>
      </c>
    </row>
    <row r="7">
      <c r="A7" s="13" t="inlineStr">
        <is>
          <t>Line item</t>
        </is>
      </c>
      <c r="B7" s="13" t="inlineStr">
        <is>
          <t>Group</t>
        </is>
      </c>
      <c r="C7" s="20">
        <f>C6</f>
        <v/>
      </c>
      <c r="D7" s="20">
        <f>D6</f>
        <v/>
      </c>
      <c r="E7" s="20">
        <f>E6</f>
        <v/>
      </c>
      <c r="F7" s="20">
        <f>F6</f>
        <v/>
      </c>
      <c r="G7" s="20">
        <f>G6</f>
        <v/>
      </c>
      <c r="H7" s="20">
        <f>H6</f>
        <v/>
      </c>
      <c r="I7" s="20">
        <f>I6</f>
        <v/>
      </c>
      <c r="J7" s="20">
        <f>J6</f>
        <v/>
      </c>
      <c r="K7" s="20">
        <f>K6</f>
        <v/>
      </c>
      <c r="L7" s="20">
        <f>L6</f>
        <v/>
      </c>
      <c r="M7" s="20">
        <f>M6</f>
        <v/>
      </c>
      <c r="N7" s="20">
        <f>N6</f>
        <v/>
      </c>
      <c r="O7" s="13" t="inlineStr">
        <is>
          <t>Full year</t>
        </is>
      </c>
    </row>
    <row r="8">
      <c r="A8" s="5" t="inlineStr">
        <is>
          <t>Product sales</t>
        </is>
      </c>
      <c r="B8" s="5" t="inlineStr">
        <is>
          <t>Revenue</t>
        </is>
      </c>
      <c r="C8" s="25" t="n">
        <v>85000</v>
      </c>
      <c r="D8" s="25" t="n">
        <v>85000</v>
      </c>
      <c r="E8" s="25" t="n">
        <v>95000</v>
      </c>
      <c r="F8" s="25" t="n">
        <v>100000</v>
      </c>
      <c r="G8" s="25" t="n">
        <v>105000</v>
      </c>
      <c r="H8" s="25" t="n">
        <v>100000</v>
      </c>
      <c r="I8" s="25" t="n">
        <v>90000</v>
      </c>
      <c r="J8" s="25" t="n">
        <v>80000</v>
      </c>
      <c r="K8" s="25" t="n">
        <v>105000</v>
      </c>
      <c r="L8" s="25" t="n">
        <v>110000</v>
      </c>
      <c r="M8" s="25" t="n">
        <v>120000</v>
      </c>
      <c r="N8" s="25" t="n">
        <v>125000</v>
      </c>
      <c r="O8" s="14">
        <f>IF($A8="","",SUM(C8:N8))</f>
        <v/>
      </c>
    </row>
    <row r="9">
      <c r="A9" s="5" t="inlineStr">
        <is>
          <t>Service revenue</t>
        </is>
      </c>
      <c r="B9" s="5" t="inlineStr">
        <is>
          <t>Revenue</t>
        </is>
      </c>
      <c r="C9" s="25" t="n">
        <v>20000</v>
      </c>
      <c r="D9" s="25" t="n">
        <v>20500</v>
      </c>
      <c r="E9" s="25" t="n">
        <v>21000</v>
      </c>
      <c r="F9" s="25" t="n">
        <v>21500</v>
      </c>
      <c r="G9" s="25" t="n">
        <v>22000</v>
      </c>
      <c r="H9" s="25" t="n">
        <v>22500</v>
      </c>
      <c r="I9" s="25" t="n">
        <v>23000</v>
      </c>
      <c r="J9" s="25" t="n">
        <v>23500</v>
      </c>
      <c r="K9" s="25" t="n">
        <v>24000</v>
      </c>
      <c r="L9" s="25" t="n">
        <v>24500</v>
      </c>
      <c r="M9" s="25" t="n">
        <v>25000</v>
      </c>
      <c r="N9" s="25" t="n">
        <v>25500</v>
      </c>
      <c r="O9" s="14">
        <f>IF($A9="","",SUM(C9:N9))</f>
        <v/>
      </c>
    </row>
    <row r="10">
      <c r="A10" s="5" t="inlineStr">
        <is>
          <t>Other operating income</t>
        </is>
      </c>
      <c r="B10" s="5" t="inlineStr">
        <is>
          <t>Revenue</t>
        </is>
      </c>
      <c r="C10" s="25" t="n">
        <v>1000</v>
      </c>
      <c r="D10" s="25" t="n">
        <v>1000</v>
      </c>
      <c r="E10" s="25" t="n">
        <v>1000</v>
      </c>
      <c r="F10" s="25" t="n">
        <v>1000</v>
      </c>
      <c r="G10" s="25" t="n">
        <v>1000</v>
      </c>
      <c r="H10" s="25" t="n">
        <v>1000</v>
      </c>
      <c r="I10" s="25" t="n">
        <v>1000</v>
      </c>
      <c r="J10" s="25" t="n">
        <v>1000</v>
      </c>
      <c r="K10" s="25" t="n">
        <v>1000</v>
      </c>
      <c r="L10" s="25" t="n">
        <v>1000</v>
      </c>
      <c r="M10" s="25" t="n">
        <v>1000</v>
      </c>
      <c r="N10" s="25" t="n">
        <v>1000</v>
      </c>
      <c r="O10" s="14">
        <f>IF($A10="","",SUM(C10:N10))</f>
        <v/>
      </c>
    </row>
    <row r="11">
      <c r="A11" s="5" t="inlineStr">
        <is>
          <t>Cost of goods sold</t>
        </is>
      </c>
      <c r="B11" s="5" t="inlineStr">
        <is>
          <t>Cost of sales</t>
        </is>
      </c>
      <c r="C11" s="25" t="n">
        <v>46750</v>
      </c>
      <c r="D11" s="25" t="n">
        <v>46750</v>
      </c>
      <c r="E11" s="25" t="n">
        <v>52250</v>
      </c>
      <c r="F11" s="25" t="n">
        <v>55000</v>
      </c>
      <c r="G11" s="25" t="n">
        <v>57750</v>
      </c>
      <c r="H11" s="25" t="n">
        <v>55000</v>
      </c>
      <c r="I11" s="25" t="n">
        <v>49500</v>
      </c>
      <c r="J11" s="25" t="n">
        <v>44000</v>
      </c>
      <c r="K11" s="25" t="n">
        <v>57750</v>
      </c>
      <c r="L11" s="25" t="n">
        <v>60500</v>
      </c>
      <c r="M11" s="25" t="n">
        <v>66000</v>
      </c>
      <c r="N11" s="25" t="n">
        <v>68750</v>
      </c>
      <c r="O11" s="14">
        <f>IF($A11="","",SUM(C11:N11))</f>
        <v/>
      </c>
    </row>
    <row r="12">
      <c r="A12" s="5" t="inlineStr">
        <is>
          <t>Direct labour</t>
        </is>
      </c>
      <c r="B12" s="5" t="inlineStr">
        <is>
          <t>Cost of sales</t>
        </is>
      </c>
      <c r="C12" s="25" t="n">
        <v>9000</v>
      </c>
      <c r="D12" s="25" t="n">
        <v>9000</v>
      </c>
      <c r="E12" s="25" t="n">
        <v>9000</v>
      </c>
      <c r="F12" s="25" t="n">
        <v>9000</v>
      </c>
      <c r="G12" s="25" t="n">
        <v>9000</v>
      </c>
      <c r="H12" s="25" t="n">
        <v>9000</v>
      </c>
      <c r="I12" s="25" t="n">
        <v>9000</v>
      </c>
      <c r="J12" s="25" t="n">
        <v>9000</v>
      </c>
      <c r="K12" s="25" t="n">
        <v>9000</v>
      </c>
      <c r="L12" s="25" t="n">
        <v>9000</v>
      </c>
      <c r="M12" s="25" t="n">
        <v>9000</v>
      </c>
      <c r="N12" s="25" t="n">
        <v>9000</v>
      </c>
      <c r="O12" s="14">
        <f>IF($A12="","",SUM(C12:N12))</f>
        <v/>
      </c>
    </row>
    <row r="13">
      <c r="A13" s="5" t="inlineStr">
        <is>
          <t>Freight and duties inwards</t>
        </is>
      </c>
      <c r="B13" s="5" t="inlineStr">
        <is>
          <t>Cost of sales</t>
        </is>
      </c>
      <c r="C13" s="25" t="n">
        <v>1700</v>
      </c>
      <c r="D13" s="25" t="n">
        <v>1700</v>
      </c>
      <c r="E13" s="25" t="n">
        <v>1900</v>
      </c>
      <c r="F13" s="25" t="n">
        <v>2000</v>
      </c>
      <c r="G13" s="25" t="n">
        <v>2100</v>
      </c>
      <c r="H13" s="25" t="n">
        <v>2000</v>
      </c>
      <c r="I13" s="25" t="n">
        <v>1800</v>
      </c>
      <c r="J13" s="25" t="n">
        <v>1600</v>
      </c>
      <c r="K13" s="25" t="n">
        <v>2100</v>
      </c>
      <c r="L13" s="25" t="n">
        <v>2200</v>
      </c>
      <c r="M13" s="25" t="n">
        <v>2400</v>
      </c>
      <c r="N13" s="25" t="n">
        <v>2500</v>
      </c>
      <c r="O13" s="14">
        <f>IF($A13="","",SUM(C13:N13))</f>
        <v/>
      </c>
    </row>
    <row r="14">
      <c r="A14" s="5" t="inlineStr">
        <is>
          <t>Salaries and wages</t>
        </is>
      </c>
      <c r="B14" s="5" t="inlineStr">
        <is>
          <t>Operating expenses</t>
        </is>
      </c>
      <c r="C14" s="25" t="n">
        <v>22000</v>
      </c>
      <c r="D14" s="25" t="n">
        <v>22000</v>
      </c>
      <c r="E14" s="25" t="n">
        <v>22000</v>
      </c>
      <c r="F14" s="25" t="n">
        <v>22000</v>
      </c>
      <c r="G14" s="25" t="n">
        <v>22000</v>
      </c>
      <c r="H14" s="25" t="n">
        <v>22000</v>
      </c>
      <c r="I14" s="25" t="n">
        <v>23000</v>
      </c>
      <c r="J14" s="25" t="n">
        <v>23000</v>
      </c>
      <c r="K14" s="25" t="n">
        <v>23000</v>
      </c>
      <c r="L14" s="25" t="n">
        <v>23000</v>
      </c>
      <c r="M14" s="25" t="n">
        <v>23000</v>
      </c>
      <c r="N14" s="25" t="n">
        <v>23000</v>
      </c>
      <c r="O14" s="14">
        <f>IF($A14="","",SUM(C14:N14))</f>
        <v/>
      </c>
    </row>
    <row r="15">
      <c r="A15" s="5" t="inlineStr">
        <is>
          <t>Employer social security</t>
        </is>
      </c>
      <c r="B15" s="5" t="inlineStr">
        <is>
          <t>Operating expenses</t>
        </is>
      </c>
      <c r="C15" s="25" t="n">
        <v>4840</v>
      </c>
      <c r="D15" s="25" t="n">
        <v>4840</v>
      </c>
      <c r="E15" s="25" t="n">
        <v>4840</v>
      </c>
      <c r="F15" s="25" t="n">
        <v>4840</v>
      </c>
      <c r="G15" s="25" t="n">
        <v>4840</v>
      </c>
      <c r="H15" s="25" t="n">
        <v>4840</v>
      </c>
      <c r="I15" s="25" t="n">
        <v>5060</v>
      </c>
      <c r="J15" s="25" t="n">
        <v>5060</v>
      </c>
      <c r="K15" s="25" t="n">
        <v>5060</v>
      </c>
      <c r="L15" s="25" t="n">
        <v>5060</v>
      </c>
      <c r="M15" s="25" t="n">
        <v>5060</v>
      </c>
      <c r="N15" s="25" t="n">
        <v>5060</v>
      </c>
      <c r="O15" s="14">
        <f>IF($A15="","",SUM(C15:N15))</f>
        <v/>
      </c>
    </row>
    <row r="16">
      <c r="A16" s="5" t="inlineStr">
        <is>
          <t>Rent and service charges</t>
        </is>
      </c>
      <c r="B16" s="5" t="inlineStr">
        <is>
          <t>Operating expenses</t>
        </is>
      </c>
      <c r="C16" s="25" t="n">
        <v>6500</v>
      </c>
      <c r="D16" s="25" t="n">
        <v>6500</v>
      </c>
      <c r="E16" s="25" t="n">
        <v>6500</v>
      </c>
      <c r="F16" s="25" t="n">
        <v>6500</v>
      </c>
      <c r="G16" s="25" t="n">
        <v>6500</v>
      </c>
      <c r="H16" s="25" t="n">
        <v>6500</v>
      </c>
      <c r="I16" s="25" t="n">
        <v>6500</v>
      </c>
      <c r="J16" s="25" t="n">
        <v>6500</v>
      </c>
      <c r="K16" s="25" t="n">
        <v>6500</v>
      </c>
      <c r="L16" s="25" t="n">
        <v>6500</v>
      </c>
      <c r="M16" s="25" t="n">
        <v>6500</v>
      </c>
      <c r="N16" s="25" t="n">
        <v>6500</v>
      </c>
      <c r="O16" s="14">
        <f>IF($A16="","",SUM(C16:N16))</f>
        <v/>
      </c>
    </row>
    <row r="17">
      <c r="A17" s="5" t="inlineStr">
        <is>
          <t>Utilities</t>
        </is>
      </c>
      <c r="B17" s="5" t="inlineStr">
        <is>
          <t>Operating expenses</t>
        </is>
      </c>
      <c r="C17" s="25" t="n">
        <v>1800</v>
      </c>
      <c r="D17" s="25" t="n">
        <v>1800</v>
      </c>
      <c r="E17" s="25" t="n">
        <v>1800</v>
      </c>
      <c r="F17" s="25" t="n">
        <v>1200</v>
      </c>
      <c r="G17" s="25" t="n">
        <v>1200</v>
      </c>
      <c r="H17" s="25" t="n">
        <v>1200</v>
      </c>
      <c r="I17" s="25" t="n">
        <v>1200</v>
      </c>
      <c r="J17" s="25" t="n">
        <v>1200</v>
      </c>
      <c r="K17" s="25" t="n">
        <v>1200</v>
      </c>
      <c r="L17" s="25" t="n">
        <v>1200</v>
      </c>
      <c r="M17" s="25" t="n">
        <v>1800</v>
      </c>
      <c r="N17" s="25" t="n">
        <v>1800</v>
      </c>
      <c r="O17" s="14">
        <f>IF($A17="","",SUM(C17:N17))</f>
        <v/>
      </c>
    </row>
    <row r="18">
      <c r="A18" s="5" t="inlineStr">
        <is>
          <t>Marketing and advertising</t>
        </is>
      </c>
      <c r="B18" s="5" t="inlineStr">
        <is>
          <t>Operating expenses</t>
        </is>
      </c>
      <c r="C18" s="25" t="n">
        <v>4000</v>
      </c>
      <c r="D18" s="25" t="n">
        <v>4000</v>
      </c>
      <c r="E18" s="25" t="n">
        <v>4000</v>
      </c>
      <c r="F18" s="25" t="n">
        <v>4000</v>
      </c>
      <c r="G18" s="25" t="n">
        <v>4000</v>
      </c>
      <c r="H18" s="25" t="n">
        <v>4000</v>
      </c>
      <c r="I18" s="25" t="n">
        <v>4000</v>
      </c>
      <c r="J18" s="25" t="n">
        <v>4000</v>
      </c>
      <c r="K18" s="25" t="n">
        <v>6000</v>
      </c>
      <c r="L18" s="25" t="n">
        <v>6000</v>
      </c>
      <c r="M18" s="25" t="n">
        <v>6000</v>
      </c>
      <c r="N18" s="25" t="n">
        <v>4000</v>
      </c>
      <c r="O18" s="14">
        <f>IF($A18="","",SUM(C18:N18))</f>
        <v/>
      </c>
    </row>
    <row r="19">
      <c r="A19" s="5" t="inlineStr">
        <is>
          <t>IT and software</t>
        </is>
      </c>
      <c r="B19" s="5" t="inlineStr">
        <is>
          <t>Operating expenses</t>
        </is>
      </c>
      <c r="C19" s="25" t="n">
        <v>2500</v>
      </c>
      <c r="D19" s="25" t="n">
        <v>2500</v>
      </c>
      <c r="E19" s="25" t="n">
        <v>2500</v>
      </c>
      <c r="F19" s="25" t="n">
        <v>2500</v>
      </c>
      <c r="G19" s="25" t="n">
        <v>2500</v>
      </c>
      <c r="H19" s="25" t="n">
        <v>2500</v>
      </c>
      <c r="I19" s="25" t="n">
        <v>2500</v>
      </c>
      <c r="J19" s="25" t="n">
        <v>2500</v>
      </c>
      <c r="K19" s="25" t="n">
        <v>2500</v>
      </c>
      <c r="L19" s="25" t="n">
        <v>2500</v>
      </c>
      <c r="M19" s="25" t="n">
        <v>2500</v>
      </c>
      <c r="N19" s="25" t="n">
        <v>2500</v>
      </c>
      <c r="O19" s="14">
        <f>IF($A19="","",SUM(C19:N19))</f>
        <v/>
      </c>
    </row>
    <row r="20">
      <c r="A20" s="5" t="inlineStr">
        <is>
          <t>Travel</t>
        </is>
      </c>
      <c r="B20" s="5" t="inlineStr">
        <is>
          <t>Operating expenses</t>
        </is>
      </c>
      <c r="C20" s="25" t="n">
        <v>1500</v>
      </c>
      <c r="D20" s="25" t="n">
        <v>1500</v>
      </c>
      <c r="E20" s="25" t="n">
        <v>1500</v>
      </c>
      <c r="F20" s="25" t="n">
        <v>1500</v>
      </c>
      <c r="G20" s="25" t="n">
        <v>1500</v>
      </c>
      <c r="H20" s="25" t="n">
        <v>1500</v>
      </c>
      <c r="I20" s="25" t="n">
        <v>1500</v>
      </c>
      <c r="J20" s="25" t="n">
        <v>1500</v>
      </c>
      <c r="K20" s="25" t="n">
        <v>1500</v>
      </c>
      <c r="L20" s="25" t="n">
        <v>1500</v>
      </c>
      <c r="M20" s="25" t="n">
        <v>1500</v>
      </c>
      <c r="N20" s="25" t="n">
        <v>1500</v>
      </c>
      <c r="O20" s="14">
        <f>IF($A20="","",SUM(C20:N20))</f>
        <v/>
      </c>
    </row>
    <row r="21">
      <c r="A21" s="5" t="inlineStr">
        <is>
          <t>Professional fees</t>
        </is>
      </c>
      <c r="B21" s="5" t="inlineStr">
        <is>
          <t>Operating expenses</t>
        </is>
      </c>
      <c r="C21" s="25" t="n">
        <v>1000</v>
      </c>
      <c r="D21" s="25" t="n">
        <v>1000</v>
      </c>
      <c r="E21" s="25" t="n">
        <v>8000</v>
      </c>
      <c r="F21" s="25" t="n">
        <v>1000</v>
      </c>
      <c r="G21" s="25" t="n">
        <v>1000</v>
      </c>
      <c r="H21" s="25" t="n">
        <v>1000</v>
      </c>
      <c r="I21" s="25" t="n">
        <v>1000</v>
      </c>
      <c r="J21" s="25" t="n">
        <v>1000</v>
      </c>
      <c r="K21" s="25" t="n">
        <v>1000</v>
      </c>
      <c r="L21" s="25" t="n">
        <v>1000</v>
      </c>
      <c r="M21" s="25" t="n">
        <v>1000</v>
      </c>
      <c r="N21" s="25" t="n">
        <v>1000</v>
      </c>
      <c r="O21" s="14">
        <f>IF($A21="","",SUM(C21:N21))</f>
        <v/>
      </c>
    </row>
    <row r="22">
      <c r="A22" s="5" t="inlineStr">
        <is>
          <t>Insurance</t>
        </is>
      </c>
      <c r="B22" s="5" t="inlineStr">
        <is>
          <t>Operating expenses</t>
        </is>
      </c>
      <c r="C22" s="25" t="n">
        <v>900</v>
      </c>
      <c r="D22" s="25" t="n">
        <v>900</v>
      </c>
      <c r="E22" s="25" t="n">
        <v>900</v>
      </c>
      <c r="F22" s="25" t="n">
        <v>900</v>
      </c>
      <c r="G22" s="25" t="n">
        <v>900</v>
      </c>
      <c r="H22" s="25" t="n">
        <v>900</v>
      </c>
      <c r="I22" s="25" t="n">
        <v>900</v>
      </c>
      <c r="J22" s="25" t="n">
        <v>900</v>
      </c>
      <c r="K22" s="25" t="n">
        <v>900</v>
      </c>
      <c r="L22" s="25" t="n">
        <v>900</v>
      </c>
      <c r="M22" s="25" t="n">
        <v>900</v>
      </c>
      <c r="N22" s="25" t="n">
        <v>900</v>
      </c>
      <c r="O22" s="14">
        <f>IF($A22="","",SUM(C22:N22))</f>
        <v/>
      </c>
    </row>
    <row r="23">
      <c r="A23" s="5" t="inlineStr">
        <is>
          <t>Depreciation</t>
        </is>
      </c>
      <c r="B23" s="5" t="inlineStr">
        <is>
          <t>Operating expenses</t>
        </is>
      </c>
      <c r="C23" s="25" t="n">
        <v>3200</v>
      </c>
      <c r="D23" s="25" t="n">
        <v>3200</v>
      </c>
      <c r="E23" s="25" t="n">
        <v>3200</v>
      </c>
      <c r="F23" s="25" t="n">
        <v>3200</v>
      </c>
      <c r="G23" s="25" t="n">
        <v>3200</v>
      </c>
      <c r="H23" s="25" t="n">
        <v>3200</v>
      </c>
      <c r="I23" s="25" t="n">
        <v>3200</v>
      </c>
      <c r="J23" s="25" t="n">
        <v>3200</v>
      </c>
      <c r="K23" s="25" t="n">
        <v>3200</v>
      </c>
      <c r="L23" s="25" t="n">
        <v>3200</v>
      </c>
      <c r="M23" s="25" t="n">
        <v>3200</v>
      </c>
      <c r="N23" s="25" t="n">
        <v>3200</v>
      </c>
      <c r="O23" s="14">
        <f>IF($A23="","",SUM(C23:N23))</f>
        <v/>
      </c>
    </row>
    <row r="24">
      <c r="A24" s="5" t="inlineStr">
        <is>
          <t>Other overheads</t>
        </is>
      </c>
      <c r="B24" s="5" t="inlineStr">
        <is>
          <t>Operating expenses</t>
        </is>
      </c>
      <c r="C24" s="25" t="n">
        <v>1200</v>
      </c>
      <c r="D24" s="25" t="n">
        <v>1200</v>
      </c>
      <c r="E24" s="25" t="n">
        <v>1200</v>
      </c>
      <c r="F24" s="25" t="n">
        <v>1200</v>
      </c>
      <c r="G24" s="25" t="n">
        <v>1200</v>
      </c>
      <c r="H24" s="25" t="n">
        <v>1200</v>
      </c>
      <c r="I24" s="25" t="n">
        <v>1200</v>
      </c>
      <c r="J24" s="25" t="n">
        <v>1200</v>
      </c>
      <c r="K24" s="25" t="n">
        <v>1200</v>
      </c>
      <c r="L24" s="25" t="n">
        <v>1200</v>
      </c>
      <c r="M24" s="25" t="n">
        <v>1200</v>
      </c>
      <c r="N24" s="25" t="n">
        <v>1200</v>
      </c>
      <c r="O24" s="14">
        <f>IF($A24="","",SUM(C24:N24))</f>
        <v/>
      </c>
    </row>
    <row r="25">
      <c r="A25" s="5" t="n"/>
      <c r="B25" s="5" t="n"/>
      <c r="C25" s="25" t="n"/>
      <c r="D25" s="25" t="n"/>
      <c r="E25" s="25" t="n"/>
      <c r="F25" s="25" t="n"/>
      <c r="G25" s="25" t="n"/>
      <c r="H25" s="25" t="n"/>
      <c r="I25" s="25" t="n"/>
      <c r="J25" s="25" t="n"/>
      <c r="K25" s="25" t="n"/>
      <c r="L25" s="25" t="n"/>
      <c r="M25" s="25" t="n"/>
      <c r="N25" s="25" t="n"/>
      <c r="O25" s="14">
        <f>IF($A25="","",SUM(C25:N25))</f>
        <v/>
      </c>
    </row>
    <row r="26">
      <c r="A26" s="5" t="n"/>
      <c r="B26" s="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  <c r="O26" s="14">
        <f>IF($A26="","",SUM(C26:N26))</f>
        <v/>
      </c>
    </row>
    <row r="27">
      <c r="A27" s="5" t="n"/>
      <c r="B27" s="5" t="n"/>
      <c r="C27" s="25" t="n"/>
      <c r="D27" s="25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25" t="n"/>
      <c r="O27" s="14">
        <f>IF($A27="","",SUM(C27:N27))</f>
        <v/>
      </c>
    </row>
    <row r="29">
      <c r="A29" s="16" t="inlineStr">
        <is>
          <t>Total revenue</t>
        </is>
      </c>
      <c r="B29" s="16" t="inlineStr">
        <is>
          <t>Revenue</t>
        </is>
      </c>
      <c r="C29" s="17">
        <f>SUMIF($B$8:$B$27,"Revenue",C$8:C$27)</f>
        <v/>
      </c>
      <c r="D29" s="17">
        <f>SUMIF($B$8:$B$27,"Revenue",D$8:D$27)</f>
        <v/>
      </c>
      <c r="E29" s="17">
        <f>SUMIF($B$8:$B$27,"Revenue",E$8:E$27)</f>
        <v/>
      </c>
      <c r="F29" s="17">
        <f>SUMIF($B$8:$B$27,"Revenue",F$8:F$27)</f>
        <v/>
      </c>
      <c r="G29" s="17">
        <f>SUMIF($B$8:$B$27,"Revenue",G$8:G$27)</f>
        <v/>
      </c>
      <c r="H29" s="17">
        <f>SUMIF($B$8:$B$27,"Revenue",H$8:H$27)</f>
        <v/>
      </c>
      <c r="I29" s="17">
        <f>SUMIF($B$8:$B$27,"Revenue",I$8:I$27)</f>
        <v/>
      </c>
      <c r="J29" s="17">
        <f>SUMIF($B$8:$B$27,"Revenue",J$8:J$27)</f>
        <v/>
      </c>
      <c r="K29" s="17">
        <f>SUMIF($B$8:$B$27,"Revenue",K$8:K$27)</f>
        <v/>
      </c>
      <c r="L29" s="17">
        <f>SUMIF($B$8:$B$27,"Revenue",L$8:L$27)</f>
        <v/>
      </c>
      <c r="M29" s="17">
        <f>SUMIF($B$8:$B$27,"Revenue",M$8:M$27)</f>
        <v/>
      </c>
      <c r="N29" s="17">
        <f>SUMIF($B$8:$B$27,"Revenue",N$8:N$27)</f>
        <v/>
      </c>
      <c r="O29" s="17">
        <f>SUMIF($B$8:$B$27,"Revenue",O$8:O$27)</f>
        <v/>
      </c>
    </row>
    <row r="30">
      <c r="A30" s="16" t="inlineStr">
        <is>
          <t>Total cost of sales</t>
        </is>
      </c>
      <c r="B30" s="16" t="inlineStr">
        <is>
          <t>Cost of sales</t>
        </is>
      </c>
      <c r="C30" s="17">
        <f>SUMIF($B$8:$B$27,"Cost of sales",C$8:C$27)</f>
        <v/>
      </c>
      <c r="D30" s="17">
        <f>SUMIF($B$8:$B$27,"Cost of sales",D$8:D$27)</f>
        <v/>
      </c>
      <c r="E30" s="17">
        <f>SUMIF($B$8:$B$27,"Cost of sales",E$8:E$27)</f>
        <v/>
      </c>
      <c r="F30" s="17">
        <f>SUMIF($B$8:$B$27,"Cost of sales",F$8:F$27)</f>
        <v/>
      </c>
      <c r="G30" s="17">
        <f>SUMIF($B$8:$B$27,"Cost of sales",G$8:G$27)</f>
        <v/>
      </c>
      <c r="H30" s="17">
        <f>SUMIF($B$8:$B$27,"Cost of sales",H$8:H$27)</f>
        <v/>
      </c>
      <c r="I30" s="17">
        <f>SUMIF($B$8:$B$27,"Cost of sales",I$8:I$27)</f>
        <v/>
      </c>
      <c r="J30" s="17">
        <f>SUMIF($B$8:$B$27,"Cost of sales",J$8:J$27)</f>
        <v/>
      </c>
      <c r="K30" s="17">
        <f>SUMIF($B$8:$B$27,"Cost of sales",K$8:K$27)</f>
        <v/>
      </c>
      <c r="L30" s="17">
        <f>SUMIF($B$8:$B$27,"Cost of sales",L$8:L$27)</f>
        <v/>
      </c>
      <c r="M30" s="17">
        <f>SUMIF($B$8:$B$27,"Cost of sales",M$8:M$27)</f>
        <v/>
      </c>
      <c r="N30" s="17">
        <f>SUMIF($B$8:$B$27,"Cost of sales",N$8:N$27)</f>
        <v/>
      </c>
      <c r="O30" s="17">
        <f>SUMIF($B$8:$B$27,"Cost of sales",O$8:O$27)</f>
        <v/>
      </c>
    </row>
    <row r="31">
      <c r="A31" s="16" t="inlineStr">
        <is>
          <t>Gross profit</t>
        </is>
      </c>
      <c r="B31" s="16" t="inlineStr">
        <is>
          <t>Profit</t>
        </is>
      </c>
      <c r="C31" s="17">
        <f>C29-C30</f>
        <v/>
      </c>
      <c r="D31" s="17">
        <f>D29-D30</f>
        <v/>
      </c>
      <c r="E31" s="17">
        <f>E29-E30</f>
        <v/>
      </c>
      <c r="F31" s="17">
        <f>F29-F30</f>
        <v/>
      </c>
      <c r="G31" s="17">
        <f>G29-G30</f>
        <v/>
      </c>
      <c r="H31" s="17">
        <f>H29-H30</f>
        <v/>
      </c>
      <c r="I31" s="17">
        <f>I29-I30</f>
        <v/>
      </c>
      <c r="J31" s="17">
        <f>J29-J30</f>
        <v/>
      </c>
      <c r="K31" s="17">
        <f>K29-K30</f>
        <v/>
      </c>
      <c r="L31" s="17">
        <f>L29-L30</f>
        <v/>
      </c>
      <c r="M31" s="17">
        <f>M29-M30</f>
        <v/>
      </c>
      <c r="N31" s="17">
        <f>N29-N30</f>
        <v/>
      </c>
      <c r="O31" s="17">
        <f>O29-O30</f>
        <v/>
      </c>
    </row>
    <row r="32">
      <c r="A32" s="16" t="inlineStr">
        <is>
          <t>Total operating expenses</t>
        </is>
      </c>
      <c r="B32" s="16" t="inlineStr">
        <is>
          <t>Operating expenses</t>
        </is>
      </c>
      <c r="C32" s="17">
        <f>SUMIF($B$8:$B$27,"Operating expenses",C$8:C$27)</f>
        <v/>
      </c>
      <c r="D32" s="17">
        <f>SUMIF($B$8:$B$27,"Operating expenses",D$8:D$27)</f>
        <v/>
      </c>
      <c r="E32" s="17">
        <f>SUMIF($B$8:$B$27,"Operating expenses",E$8:E$27)</f>
        <v/>
      </c>
      <c r="F32" s="17">
        <f>SUMIF($B$8:$B$27,"Operating expenses",F$8:F$27)</f>
        <v/>
      </c>
      <c r="G32" s="17">
        <f>SUMIF($B$8:$B$27,"Operating expenses",G$8:G$27)</f>
        <v/>
      </c>
      <c r="H32" s="17">
        <f>SUMIF($B$8:$B$27,"Operating expenses",H$8:H$27)</f>
        <v/>
      </c>
      <c r="I32" s="17">
        <f>SUMIF($B$8:$B$27,"Operating expenses",I$8:I$27)</f>
        <v/>
      </c>
      <c r="J32" s="17">
        <f>SUMIF($B$8:$B$27,"Operating expenses",J$8:J$27)</f>
        <v/>
      </c>
      <c r="K32" s="17">
        <f>SUMIF($B$8:$B$27,"Operating expenses",K$8:K$27)</f>
        <v/>
      </c>
      <c r="L32" s="17">
        <f>SUMIF($B$8:$B$27,"Operating expenses",L$8:L$27)</f>
        <v/>
      </c>
      <c r="M32" s="17">
        <f>SUMIF($B$8:$B$27,"Operating expenses",M$8:M$27)</f>
        <v/>
      </c>
      <c r="N32" s="17">
        <f>SUMIF($B$8:$B$27,"Operating expenses",N$8:N$27)</f>
        <v/>
      </c>
      <c r="O32" s="17">
        <f>SUMIF($B$8:$B$27,"Operating expenses",O$8:O$27)</f>
        <v/>
      </c>
    </row>
    <row r="33">
      <c r="A33" s="16" t="inlineStr">
        <is>
          <t>Operating profit</t>
        </is>
      </c>
      <c r="B33" s="16" t="inlineStr">
        <is>
          <t>Profit</t>
        </is>
      </c>
      <c r="C33" s="17">
        <f>C31-C32</f>
        <v/>
      </c>
      <c r="D33" s="17">
        <f>D31-D32</f>
        <v/>
      </c>
      <c r="E33" s="17">
        <f>E31-E32</f>
        <v/>
      </c>
      <c r="F33" s="17">
        <f>F31-F32</f>
        <v/>
      </c>
      <c r="G33" s="17">
        <f>G31-G32</f>
        <v/>
      </c>
      <c r="H33" s="17">
        <f>H31-H32</f>
        <v/>
      </c>
      <c r="I33" s="17">
        <f>I31-I32</f>
        <v/>
      </c>
      <c r="J33" s="17">
        <f>J31-J32</f>
        <v/>
      </c>
      <c r="K33" s="17">
        <f>K31-K32</f>
        <v/>
      </c>
      <c r="L33" s="17">
        <f>L31-L32</f>
        <v/>
      </c>
      <c r="M33" s="17">
        <f>M31-M32</f>
        <v/>
      </c>
      <c r="N33" s="17">
        <f>N31-N32</f>
        <v/>
      </c>
      <c r="O33" s="17">
        <f>O31-O32</f>
        <v/>
      </c>
    </row>
    <row r="36">
      <c r="A36" s="8" t="inlineStr">
        <is>
          <t>Template by Skyline Nexus ERP · nexus.alskyline.com</t>
        </is>
      </c>
    </row>
  </sheetData>
  <dataValidations count="1">
    <dataValidation sqref="B8:B27" showDropDown="0" showInputMessage="0" showErrorMessage="1" allowBlank="1" error="Pick a value from the list." type="list">
      <formula1>"Revenue,Cost of sales,Operating expenses"</formula1>
    </dataValidation>
  </dataValidations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1" t="inlineStr">
        <is>
          <t>Actual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Paste actuals after each month is closed. Leave future months blank.</t>
        </is>
      </c>
    </row>
    <row r="5">
      <c r="B5" s="21" t="inlineStr">
        <is>
          <t>Month no.</t>
        </is>
      </c>
      <c r="C5" s="12" t="n">
        <v>1</v>
      </c>
      <c r="D5" s="12" t="n">
        <v>2</v>
      </c>
      <c r="E5" s="12" t="n">
        <v>3</v>
      </c>
      <c r="F5" s="12" t="n">
        <v>4</v>
      </c>
      <c r="G5" s="12" t="n">
        <v>5</v>
      </c>
      <c r="H5" s="12" t="n">
        <v>6</v>
      </c>
      <c r="I5" s="12" t="n">
        <v>7</v>
      </c>
      <c r="J5" s="12" t="n">
        <v>8</v>
      </c>
      <c r="K5" s="12" t="n">
        <v>9</v>
      </c>
      <c r="L5" s="12" t="n">
        <v>10</v>
      </c>
      <c r="M5" s="12" t="n">
        <v>11</v>
      </c>
      <c r="N5" s="12" t="n">
        <v>12</v>
      </c>
    </row>
    <row r="6">
      <c r="B6" s="21" t="inlineStr">
        <is>
          <t>Month starting</t>
        </is>
      </c>
      <c r="C6" s="27">
        <f>Settings!$C$6</f>
        <v/>
      </c>
      <c r="D6" s="27">
        <f>DATE(YEAR(C6),MONTH(C6)+1,1)</f>
        <v/>
      </c>
      <c r="E6" s="27">
        <f>DATE(YEAR(D6),MONTH(D6)+1,1)</f>
        <v/>
      </c>
      <c r="F6" s="27">
        <f>DATE(YEAR(E6),MONTH(E6)+1,1)</f>
        <v/>
      </c>
      <c r="G6" s="27">
        <f>DATE(YEAR(F6),MONTH(F6)+1,1)</f>
        <v/>
      </c>
      <c r="H6" s="27">
        <f>DATE(YEAR(G6),MONTH(G6)+1,1)</f>
        <v/>
      </c>
      <c r="I6" s="27">
        <f>DATE(YEAR(H6),MONTH(H6)+1,1)</f>
        <v/>
      </c>
      <c r="J6" s="27">
        <f>DATE(YEAR(I6),MONTH(I6)+1,1)</f>
        <v/>
      </c>
      <c r="K6" s="27">
        <f>DATE(YEAR(J6),MONTH(J6)+1,1)</f>
        <v/>
      </c>
      <c r="L6" s="27">
        <f>DATE(YEAR(K6),MONTH(K6)+1,1)</f>
        <v/>
      </c>
      <c r="M6" s="27">
        <f>DATE(YEAR(L6),MONTH(L6)+1,1)</f>
        <v/>
      </c>
      <c r="N6" s="27">
        <f>DATE(YEAR(M6),MONTH(M6)+1,1)</f>
        <v/>
      </c>
    </row>
    <row r="7">
      <c r="A7" s="13" t="inlineStr">
        <is>
          <t>Line item</t>
        </is>
      </c>
      <c r="B7" s="13" t="inlineStr">
        <is>
          <t>Group</t>
        </is>
      </c>
      <c r="C7" s="20">
        <f>C6</f>
        <v/>
      </c>
      <c r="D7" s="20">
        <f>D6</f>
        <v/>
      </c>
      <c r="E7" s="20">
        <f>E6</f>
        <v/>
      </c>
      <c r="F7" s="20">
        <f>F6</f>
        <v/>
      </c>
      <c r="G7" s="20">
        <f>G6</f>
        <v/>
      </c>
      <c r="H7" s="20">
        <f>H6</f>
        <v/>
      </c>
      <c r="I7" s="20">
        <f>I6</f>
        <v/>
      </c>
      <c r="J7" s="20">
        <f>J6</f>
        <v/>
      </c>
      <c r="K7" s="20">
        <f>K6</f>
        <v/>
      </c>
      <c r="L7" s="20">
        <f>L6</f>
        <v/>
      </c>
      <c r="M7" s="20">
        <f>M6</f>
        <v/>
      </c>
      <c r="N7" s="20">
        <f>N6</f>
        <v/>
      </c>
      <c r="O7" s="13" t="inlineStr">
        <is>
          <t>Full year</t>
        </is>
      </c>
    </row>
    <row r="8">
      <c r="A8" s="6">
        <f>IF(Budget!$A8="","",Budget!$A8)</f>
        <v/>
      </c>
      <c r="B8" s="6">
        <f>IF(Budget!$A8="","",Budget!$B8)</f>
        <v/>
      </c>
      <c r="C8" s="25" t="n">
        <v>82450</v>
      </c>
      <c r="D8" s="25" t="n">
        <v>86700</v>
      </c>
      <c r="E8" s="25" t="n">
        <v>88350</v>
      </c>
      <c r="F8" s="25" t="n">
        <v>105000</v>
      </c>
      <c r="G8" s="25" t="n">
        <v>113400</v>
      </c>
      <c r="H8" s="25" t="n">
        <v>96000</v>
      </c>
      <c r="I8" s="25" t="n"/>
      <c r="J8" s="25" t="n"/>
      <c r="K8" s="25" t="n"/>
      <c r="L8" s="25" t="n"/>
      <c r="M8" s="25" t="n"/>
      <c r="N8" s="25" t="n"/>
      <c r="O8" s="14">
        <f>IF($A8="","",SUM(C8:N8))</f>
        <v/>
      </c>
    </row>
    <row r="9">
      <c r="A9" s="6">
        <f>IF(Budget!$A9="","",Budget!$A9)</f>
        <v/>
      </c>
      <c r="B9" s="6">
        <f>IF(Budget!$A9="","",Budget!$B9)</f>
        <v/>
      </c>
      <c r="C9" s="25" t="n">
        <v>20000</v>
      </c>
      <c r="D9" s="25" t="n">
        <v>20090</v>
      </c>
      <c r="E9" s="25" t="n">
        <v>21210</v>
      </c>
      <c r="F9" s="25" t="n">
        <v>22145</v>
      </c>
      <c r="G9" s="25" t="n">
        <v>22880</v>
      </c>
      <c r="H9" s="25" t="n">
        <v>22950</v>
      </c>
      <c r="I9" s="25" t="n"/>
      <c r="J9" s="25" t="n"/>
      <c r="K9" s="25" t="n"/>
      <c r="L9" s="25" t="n"/>
      <c r="M9" s="25" t="n"/>
      <c r="N9" s="25" t="n"/>
      <c r="O9" s="14">
        <f>IF($A9="","",SUM(C9:N9))</f>
        <v/>
      </c>
    </row>
    <row r="10">
      <c r="A10" s="6">
        <f>IF(Budget!$A10="","",Budget!$A10)</f>
        <v/>
      </c>
      <c r="B10" s="6">
        <f>IF(Budget!$A10="","",Budget!$B10)</f>
        <v/>
      </c>
      <c r="C10" s="25" t="n">
        <v>1000</v>
      </c>
      <c r="D10" s="25" t="n">
        <v>1150</v>
      </c>
      <c r="E10" s="25" t="n">
        <v>800</v>
      </c>
      <c r="F10" s="25" t="n">
        <v>1000</v>
      </c>
      <c r="G10" s="25" t="n">
        <v>900</v>
      </c>
      <c r="H10" s="25" t="n">
        <v>1300</v>
      </c>
      <c r="I10" s="25" t="n"/>
      <c r="J10" s="25" t="n"/>
      <c r="K10" s="25" t="n"/>
      <c r="L10" s="25" t="n"/>
      <c r="M10" s="25" t="n"/>
      <c r="N10" s="25" t="n"/>
      <c r="O10" s="14">
        <f>IF($A10="","",SUM(C10:N10))</f>
        <v/>
      </c>
    </row>
    <row r="11">
      <c r="A11" s="6">
        <f>IF(Budget!$A11="","",Budget!$A11)</f>
        <v/>
      </c>
      <c r="B11" s="6">
        <f>IF(Budget!$A11="","",Budget!$B11)</f>
        <v/>
      </c>
      <c r="C11" s="25" t="n">
        <v>46172</v>
      </c>
      <c r="D11" s="25" t="n">
        <v>48552</v>
      </c>
      <c r="E11" s="25" t="n">
        <v>49476</v>
      </c>
      <c r="F11" s="25" t="n">
        <v>58800</v>
      </c>
      <c r="G11" s="25" t="n">
        <v>63504</v>
      </c>
      <c r="H11" s="25" t="n">
        <v>53760</v>
      </c>
      <c r="I11" s="25" t="n"/>
      <c r="J11" s="25" t="n"/>
      <c r="K11" s="25" t="n"/>
      <c r="L11" s="25" t="n"/>
      <c r="M11" s="25" t="n"/>
      <c r="N11" s="25" t="n"/>
      <c r="O11" s="14">
        <f>IF($A11="","",SUM(C11:N11))</f>
        <v/>
      </c>
    </row>
    <row r="12">
      <c r="A12" s="6">
        <f>IF(Budget!$A12="","",Budget!$A12)</f>
        <v/>
      </c>
      <c r="B12" s="6">
        <f>IF(Budget!$A12="","",Budget!$B12)</f>
        <v/>
      </c>
      <c r="C12" s="25" t="n">
        <v>9180</v>
      </c>
      <c r="D12" s="25" t="n">
        <v>9000</v>
      </c>
      <c r="E12" s="25" t="n">
        <v>9270</v>
      </c>
      <c r="F12" s="25" t="n">
        <v>9450</v>
      </c>
      <c r="G12" s="25" t="n">
        <v>9540</v>
      </c>
      <c r="H12" s="25" t="n">
        <v>9360</v>
      </c>
      <c r="I12" s="25" t="n"/>
      <c r="J12" s="25" t="n"/>
      <c r="K12" s="25" t="n"/>
      <c r="L12" s="25" t="n"/>
      <c r="M12" s="25" t="n"/>
      <c r="N12" s="25" t="n"/>
      <c r="O12" s="14">
        <f>IF($A12="","",SUM(C12:N12))</f>
        <v/>
      </c>
    </row>
    <row r="13">
      <c r="A13" s="6">
        <f>IF(Budget!$A13="","",Budget!$A13)</f>
        <v/>
      </c>
      <c r="B13" s="6">
        <f>IF(Budget!$A13="","",Budget!$B13)</f>
        <v/>
      </c>
      <c r="C13" s="25" t="n">
        <v>1731</v>
      </c>
      <c r="D13" s="25" t="n">
        <v>1821</v>
      </c>
      <c r="E13" s="25" t="n">
        <v>1855</v>
      </c>
      <c r="F13" s="25" t="n">
        <v>2205</v>
      </c>
      <c r="G13" s="25" t="n">
        <v>2381</v>
      </c>
      <c r="H13" s="25" t="n">
        <v>2016</v>
      </c>
      <c r="I13" s="25" t="n"/>
      <c r="J13" s="25" t="n"/>
      <c r="K13" s="25" t="n"/>
      <c r="L13" s="25" t="n"/>
      <c r="M13" s="25" t="n"/>
      <c r="N13" s="25" t="n"/>
      <c r="O13" s="14">
        <f>IF($A13="","",SUM(C13:N13))</f>
        <v/>
      </c>
    </row>
    <row r="14">
      <c r="A14" s="6">
        <f>IF(Budget!$A14="","",Budget!$A14)</f>
        <v/>
      </c>
      <c r="B14" s="6">
        <f>IF(Budget!$A14="","",Budget!$B14)</f>
        <v/>
      </c>
      <c r="C14" s="25" t="n">
        <v>22000</v>
      </c>
      <c r="D14" s="25" t="n">
        <v>22000</v>
      </c>
      <c r="E14" s="25" t="n">
        <v>22000</v>
      </c>
      <c r="F14" s="25" t="n">
        <v>22440</v>
      </c>
      <c r="G14" s="25" t="n">
        <v>22440</v>
      </c>
      <c r="H14" s="25" t="n">
        <v>22440</v>
      </c>
      <c r="I14" s="25" t="n"/>
      <c r="J14" s="25" t="n"/>
      <c r="K14" s="25" t="n"/>
      <c r="L14" s="25" t="n"/>
      <c r="M14" s="25" t="n"/>
      <c r="N14" s="25" t="n"/>
      <c r="O14" s="14">
        <f>IF($A14="","",SUM(C14:N14))</f>
        <v/>
      </c>
    </row>
    <row r="15">
      <c r="A15" s="6">
        <f>IF(Budget!$A15="","",Budget!$A15)</f>
        <v/>
      </c>
      <c r="B15" s="6">
        <f>IF(Budget!$A15="","",Budget!$B15)</f>
        <v/>
      </c>
      <c r="C15" s="25" t="n">
        <v>4840</v>
      </c>
      <c r="D15" s="25" t="n">
        <v>4840</v>
      </c>
      <c r="E15" s="25" t="n">
        <v>4840</v>
      </c>
      <c r="F15" s="25" t="n">
        <v>4937</v>
      </c>
      <c r="G15" s="25" t="n">
        <v>4937</v>
      </c>
      <c r="H15" s="25" t="n">
        <v>4937</v>
      </c>
      <c r="I15" s="25" t="n"/>
      <c r="J15" s="25" t="n"/>
      <c r="K15" s="25" t="n"/>
      <c r="L15" s="25" t="n"/>
      <c r="M15" s="25" t="n"/>
      <c r="N15" s="25" t="n"/>
      <c r="O15" s="14">
        <f>IF($A15="","",SUM(C15:N15))</f>
        <v/>
      </c>
    </row>
    <row r="16">
      <c r="A16" s="6">
        <f>IF(Budget!$A16="","",Budget!$A16)</f>
        <v/>
      </c>
      <c r="B16" s="6">
        <f>IF(Budget!$A16="","",Budget!$B16)</f>
        <v/>
      </c>
      <c r="C16" s="25" t="n">
        <v>6500</v>
      </c>
      <c r="D16" s="25" t="n">
        <v>6500</v>
      </c>
      <c r="E16" s="25" t="n">
        <v>6500</v>
      </c>
      <c r="F16" s="25" t="n">
        <v>6500</v>
      </c>
      <c r="G16" s="25" t="n">
        <v>6500</v>
      </c>
      <c r="H16" s="25" t="n">
        <v>6500</v>
      </c>
      <c r="I16" s="25" t="n"/>
      <c r="J16" s="25" t="n"/>
      <c r="K16" s="25" t="n"/>
      <c r="L16" s="25" t="n"/>
      <c r="M16" s="25" t="n"/>
      <c r="N16" s="25" t="n"/>
      <c r="O16" s="14">
        <f>IF($A16="","",SUM(C16:N16))</f>
        <v/>
      </c>
    </row>
    <row r="17">
      <c r="A17" s="6">
        <f>IF(Budget!$A17="","",Budget!$A17)</f>
        <v/>
      </c>
      <c r="B17" s="6">
        <f>IF(Budget!$A17="","",Budget!$B17)</f>
        <v/>
      </c>
      <c r="C17" s="25" t="n">
        <v>1980</v>
      </c>
      <c r="D17" s="25" t="n">
        <v>1890</v>
      </c>
      <c r="E17" s="25" t="n">
        <v>1710</v>
      </c>
      <c r="F17" s="25" t="n">
        <v>1440</v>
      </c>
      <c r="G17" s="25" t="n">
        <v>1320</v>
      </c>
      <c r="H17" s="25" t="n">
        <v>1200</v>
      </c>
      <c r="I17" s="25" t="n"/>
      <c r="J17" s="25" t="n"/>
      <c r="K17" s="25" t="n"/>
      <c r="L17" s="25" t="n"/>
      <c r="M17" s="25" t="n"/>
      <c r="N17" s="25" t="n"/>
      <c r="O17" s="14">
        <f>IF($A17="","",SUM(C17:N17))</f>
        <v/>
      </c>
    </row>
    <row r="18">
      <c r="A18" s="6">
        <f>IF(Budget!$A18="","",Budget!$A18)</f>
        <v/>
      </c>
      <c r="B18" s="6">
        <f>IF(Budget!$A18="","",Budget!$B18)</f>
        <v/>
      </c>
      <c r="C18" s="25" t="n">
        <v>3200</v>
      </c>
      <c r="D18" s="25" t="n">
        <v>4400</v>
      </c>
      <c r="E18" s="25" t="n">
        <v>5000</v>
      </c>
      <c r="F18" s="25" t="n">
        <v>3600</v>
      </c>
      <c r="G18" s="25" t="n">
        <v>6000</v>
      </c>
      <c r="H18" s="25" t="n">
        <v>2800</v>
      </c>
      <c r="I18" s="25" t="n"/>
      <c r="J18" s="25" t="n"/>
      <c r="K18" s="25" t="n"/>
      <c r="L18" s="25" t="n"/>
      <c r="M18" s="25" t="n"/>
      <c r="N18" s="25" t="n"/>
      <c r="O18" s="14">
        <f>IF($A18="","",SUM(C18:N18))</f>
        <v/>
      </c>
    </row>
    <row r="19">
      <c r="A19" s="6">
        <f>IF(Budget!$A19="","",Budget!$A19)</f>
        <v/>
      </c>
      <c r="B19" s="6">
        <f>IF(Budget!$A19="","",Budget!$B19)</f>
        <v/>
      </c>
      <c r="C19" s="25" t="n">
        <v>2500</v>
      </c>
      <c r="D19" s="25" t="n">
        <v>2500</v>
      </c>
      <c r="E19" s="25" t="n">
        <v>2700</v>
      </c>
      <c r="F19" s="25" t="n">
        <v>2700</v>
      </c>
      <c r="G19" s="25" t="n">
        <v>2700</v>
      </c>
      <c r="H19" s="25" t="n">
        <v>2700</v>
      </c>
      <c r="I19" s="25" t="n"/>
      <c r="J19" s="25" t="n"/>
      <c r="K19" s="25" t="n"/>
      <c r="L19" s="25" t="n"/>
      <c r="M19" s="25" t="n"/>
      <c r="N19" s="25" t="n"/>
      <c r="O19" s="14">
        <f>IF($A19="","",SUM(C19:N19))</f>
        <v/>
      </c>
    </row>
    <row r="20">
      <c r="A20" s="6">
        <f>IF(Budget!$A20="","",Budget!$A20)</f>
        <v/>
      </c>
      <c r="B20" s="6">
        <f>IF(Budget!$A20="","",Budget!$B20)</f>
        <v/>
      </c>
      <c r="C20" s="25" t="n">
        <v>900</v>
      </c>
      <c r="D20" s="25" t="n">
        <v>2100</v>
      </c>
      <c r="E20" s="25" t="n">
        <v>1350</v>
      </c>
      <c r="F20" s="25" t="n">
        <v>1800</v>
      </c>
      <c r="G20" s="25" t="n">
        <v>750</v>
      </c>
      <c r="H20" s="25" t="n">
        <v>1650</v>
      </c>
      <c r="I20" s="25" t="n"/>
      <c r="J20" s="25" t="n"/>
      <c r="K20" s="25" t="n"/>
      <c r="L20" s="25" t="n"/>
      <c r="M20" s="25" t="n"/>
      <c r="N20" s="25" t="n"/>
      <c r="O20" s="14">
        <f>IF($A20="","",SUM(C20:N20))</f>
        <v/>
      </c>
    </row>
    <row r="21">
      <c r="A21" s="6">
        <f>IF(Budget!$A21="","",Budget!$A21)</f>
        <v/>
      </c>
      <c r="B21" s="6">
        <f>IF(Budget!$A21="","",Budget!$B21)</f>
        <v/>
      </c>
      <c r="C21" s="25" t="n">
        <v>1000</v>
      </c>
      <c r="D21" s="25" t="n">
        <v>500</v>
      </c>
      <c r="E21" s="25" t="n">
        <v>9200</v>
      </c>
      <c r="F21" s="25" t="n">
        <v>1000</v>
      </c>
      <c r="G21" s="25" t="n">
        <v>2000</v>
      </c>
      <c r="H21" s="25" t="n">
        <v>1000</v>
      </c>
      <c r="I21" s="25" t="n"/>
      <c r="J21" s="25" t="n"/>
      <c r="K21" s="25" t="n"/>
      <c r="L21" s="25" t="n"/>
      <c r="M21" s="25" t="n"/>
      <c r="N21" s="25" t="n"/>
      <c r="O21" s="14">
        <f>IF($A21="","",SUM(C21:N21))</f>
        <v/>
      </c>
    </row>
    <row r="22">
      <c r="A22" s="6">
        <f>IF(Budget!$A22="","",Budget!$A22)</f>
        <v/>
      </c>
      <c r="B22" s="6">
        <f>IF(Budget!$A22="","",Budget!$B22)</f>
        <v/>
      </c>
      <c r="C22" s="25" t="n">
        <v>900</v>
      </c>
      <c r="D22" s="25" t="n">
        <v>900</v>
      </c>
      <c r="E22" s="25" t="n">
        <v>900</v>
      </c>
      <c r="F22" s="25" t="n">
        <v>900</v>
      </c>
      <c r="G22" s="25" t="n">
        <v>900</v>
      </c>
      <c r="H22" s="25" t="n">
        <v>900</v>
      </c>
      <c r="I22" s="25" t="n"/>
      <c r="J22" s="25" t="n"/>
      <c r="K22" s="25" t="n"/>
      <c r="L22" s="25" t="n"/>
      <c r="M22" s="25" t="n"/>
      <c r="N22" s="25" t="n"/>
      <c r="O22" s="14">
        <f>IF($A22="","",SUM(C22:N22))</f>
        <v/>
      </c>
    </row>
    <row r="23">
      <c r="A23" s="6">
        <f>IF(Budget!$A23="","",Budget!$A23)</f>
        <v/>
      </c>
      <c r="B23" s="6">
        <f>IF(Budget!$A23="","",Budget!$B23)</f>
        <v/>
      </c>
      <c r="C23" s="25" t="n">
        <v>3200</v>
      </c>
      <c r="D23" s="25" t="n">
        <v>3200</v>
      </c>
      <c r="E23" s="25" t="n">
        <v>3200</v>
      </c>
      <c r="F23" s="25" t="n">
        <v>3200</v>
      </c>
      <c r="G23" s="25" t="n">
        <v>3200</v>
      </c>
      <c r="H23" s="25" t="n">
        <v>3200</v>
      </c>
      <c r="I23" s="25" t="n"/>
      <c r="J23" s="25" t="n"/>
      <c r="K23" s="25" t="n"/>
      <c r="L23" s="25" t="n"/>
      <c r="M23" s="25" t="n"/>
      <c r="N23" s="25" t="n"/>
      <c r="O23" s="14">
        <f>IF($A23="","",SUM(C23:N23))</f>
        <v/>
      </c>
    </row>
    <row r="24">
      <c r="A24" s="6">
        <f>IF(Budget!$A24="","",Budget!$A24)</f>
        <v/>
      </c>
      <c r="B24" s="6">
        <f>IF(Budget!$A24="","",Budget!$B24)</f>
        <v/>
      </c>
      <c r="C24" s="25" t="n">
        <v>1080</v>
      </c>
      <c r="D24" s="25" t="n">
        <v>1440</v>
      </c>
      <c r="E24" s="25" t="n">
        <v>1320</v>
      </c>
      <c r="F24" s="25" t="n">
        <v>1140</v>
      </c>
      <c r="G24" s="25" t="n">
        <v>1560</v>
      </c>
      <c r="H24" s="25" t="n">
        <v>1260</v>
      </c>
      <c r="I24" s="25" t="n"/>
      <c r="J24" s="25" t="n"/>
      <c r="K24" s="25" t="n"/>
      <c r="L24" s="25" t="n"/>
      <c r="M24" s="25" t="n"/>
      <c r="N24" s="25" t="n"/>
      <c r="O24" s="14">
        <f>IF($A24="","",SUM(C24:N24))</f>
        <v/>
      </c>
    </row>
    <row r="25">
      <c r="A25" s="6">
        <f>IF(Budget!$A25="","",Budget!$A25)</f>
        <v/>
      </c>
      <c r="B25" s="6">
        <f>IF(Budget!$A25="","",Budget!$B25)</f>
        <v/>
      </c>
      <c r="C25" s="25" t="n"/>
      <c r="D25" s="25" t="n"/>
      <c r="E25" s="25" t="n"/>
      <c r="F25" s="25" t="n"/>
      <c r="G25" s="25" t="n"/>
      <c r="H25" s="25" t="n"/>
      <c r="I25" s="25" t="n"/>
      <c r="J25" s="25" t="n"/>
      <c r="K25" s="25" t="n"/>
      <c r="L25" s="25" t="n"/>
      <c r="M25" s="25" t="n"/>
      <c r="N25" s="25" t="n"/>
      <c r="O25" s="14">
        <f>IF($A25="","",SUM(C25:N25))</f>
        <v/>
      </c>
    </row>
    <row r="26">
      <c r="A26" s="6">
        <f>IF(Budget!$A26="","",Budget!$A26)</f>
        <v/>
      </c>
      <c r="B26" s="6">
        <f>IF(Budget!$A26="","",Budget!$B26)</f>
        <v/>
      </c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  <c r="O26" s="14">
        <f>IF($A26="","",SUM(C26:N26))</f>
        <v/>
      </c>
    </row>
    <row r="27">
      <c r="A27" s="6">
        <f>IF(Budget!$A27="","",Budget!$A27)</f>
        <v/>
      </c>
      <c r="B27" s="6">
        <f>IF(Budget!$A27="","",Budget!$B27)</f>
        <v/>
      </c>
      <c r="C27" s="25" t="n"/>
      <c r="D27" s="25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25" t="n"/>
      <c r="O27" s="14">
        <f>IF($A27="","",SUM(C27:N27))</f>
        <v/>
      </c>
    </row>
    <row r="29">
      <c r="A29" s="16" t="inlineStr">
        <is>
          <t>Total revenue</t>
        </is>
      </c>
      <c r="B29" s="16" t="inlineStr">
        <is>
          <t>Revenue</t>
        </is>
      </c>
      <c r="C29" s="17">
        <f>SUMIF($B$8:$B$27,"Revenue",C$8:C$27)</f>
        <v/>
      </c>
      <c r="D29" s="17">
        <f>SUMIF($B$8:$B$27,"Revenue",D$8:D$27)</f>
        <v/>
      </c>
      <c r="E29" s="17">
        <f>SUMIF($B$8:$B$27,"Revenue",E$8:E$27)</f>
        <v/>
      </c>
      <c r="F29" s="17">
        <f>SUMIF($B$8:$B$27,"Revenue",F$8:F$27)</f>
        <v/>
      </c>
      <c r="G29" s="17">
        <f>SUMIF($B$8:$B$27,"Revenue",G$8:G$27)</f>
        <v/>
      </c>
      <c r="H29" s="17">
        <f>SUMIF($B$8:$B$27,"Revenue",H$8:H$27)</f>
        <v/>
      </c>
      <c r="I29" s="17">
        <f>SUMIF($B$8:$B$27,"Revenue",I$8:I$27)</f>
        <v/>
      </c>
      <c r="J29" s="17">
        <f>SUMIF($B$8:$B$27,"Revenue",J$8:J$27)</f>
        <v/>
      </c>
      <c r="K29" s="17">
        <f>SUMIF($B$8:$B$27,"Revenue",K$8:K$27)</f>
        <v/>
      </c>
      <c r="L29" s="17">
        <f>SUMIF($B$8:$B$27,"Revenue",L$8:L$27)</f>
        <v/>
      </c>
      <c r="M29" s="17">
        <f>SUMIF($B$8:$B$27,"Revenue",M$8:M$27)</f>
        <v/>
      </c>
      <c r="N29" s="17">
        <f>SUMIF($B$8:$B$27,"Revenue",N$8:N$27)</f>
        <v/>
      </c>
      <c r="O29" s="17">
        <f>SUMIF($B$8:$B$27,"Revenue",O$8:O$27)</f>
        <v/>
      </c>
    </row>
    <row r="30">
      <c r="A30" s="16" t="inlineStr">
        <is>
          <t>Total cost of sales</t>
        </is>
      </c>
      <c r="B30" s="16" t="inlineStr">
        <is>
          <t>Cost of sales</t>
        </is>
      </c>
      <c r="C30" s="17">
        <f>SUMIF($B$8:$B$27,"Cost of sales",C$8:C$27)</f>
        <v/>
      </c>
      <c r="D30" s="17">
        <f>SUMIF($B$8:$B$27,"Cost of sales",D$8:D$27)</f>
        <v/>
      </c>
      <c r="E30" s="17">
        <f>SUMIF($B$8:$B$27,"Cost of sales",E$8:E$27)</f>
        <v/>
      </c>
      <c r="F30" s="17">
        <f>SUMIF($B$8:$B$27,"Cost of sales",F$8:F$27)</f>
        <v/>
      </c>
      <c r="G30" s="17">
        <f>SUMIF($B$8:$B$27,"Cost of sales",G$8:G$27)</f>
        <v/>
      </c>
      <c r="H30" s="17">
        <f>SUMIF($B$8:$B$27,"Cost of sales",H$8:H$27)</f>
        <v/>
      </c>
      <c r="I30" s="17">
        <f>SUMIF($B$8:$B$27,"Cost of sales",I$8:I$27)</f>
        <v/>
      </c>
      <c r="J30" s="17">
        <f>SUMIF($B$8:$B$27,"Cost of sales",J$8:J$27)</f>
        <v/>
      </c>
      <c r="K30" s="17">
        <f>SUMIF($B$8:$B$27,"Cost of sales",K$8:K$27)</f>
        <v/>
      </c>
      <c r="L30" s="17">
        <f>SUMIF($B$8:$B$27,"Cost of sales",L$8:L$27)</f>
        <v/>
      </c>
      <c r="M30" s="17">
        <f>SUMIF($B$8:$B$27,"Cost of sales",M$8:M$27)</f>
        <v/>
      </c>
      <c r="N30" s="17">
        <f>SUMIF($B$8:$B$27,"Cost of sales",N$8:N$27)</f>
        <v/>
      </c>
      <c r="O30" s="17">
        <f>SUMIF($B$8:$B$27,"Cost of sales",O$8:O$27)</f>
        <v/>
      </c>
    </row>
    <row r="31">
      <c r="A31" s="16" t="inlineStr">
        <is>
          <t>Gross profit</t>
        </is>
      </c>
      <c r="B31" s="16" t="inlineStr">
        <is>
          <t>Profit</t>
        </is>
      </c>
      <c r="C31" s="17">
        <f>C29-C30</f>
        <v/>
      </c>
      <c r="D31" s="17">
        <f>D29-D30</f>
        <v/>
      </c>
      <c r="E31" s="17">
        <f>E29-E30</f>
        <v/>
      </c>
      <c r="F31" s="17">
        <f>F29-F30</f>
        <v/>
      </c>
      <c r="G31" s="17">
        <f>G29-G30</f>
        <v/>
      </c>
      <c r="H31" s="17">
        <f>H29-H30</f>
        <v/>
      </c>
      <c r="I31" s="17">
        <f>I29-I30</f>
        <v/>
      </c>
      <c r="J31" s="17">
        <f>J29-J30</f>
        <v/>
      </c>
      <c r="K31" s="17">
        <f>K29-K30</f>
        <v/>
      </c>
      <c r="L31" s="17">
        <f>L29-L30</f>
        <v/>
      </c>
      <c r="M31" s="17">
        <f>M29-M30</f>
        <v/>
      </c>
      <c r="N31" s="17">
        <f>N29-N30</f>
        <v/>
      </c>
      <c r="O31" s="17">
        <f>O29-O30</f>
        <v/>
      </c>
    </row>
    <row r="32">
      <c r="A32" s="16" t="inlineStr">
        <is>
          <t>Total operating expenses</t>
        </is>
      </c>
      <c r="B32" s="16" t="inlineStr">
        <is>
          <t>Operating expenses</t>
        </is>
      </c>
      <c r="C32" s="17">
        <f>SUMIF($B$8:$B$27,"Operating expenses",C$8:C$27)</f>
        <v/>
      </c>
      <c r="D32" s="17">
        <f>SUMIF($B$8:$B$27,"Operating expenses",D$8:D$27)</f>
        <v/>
      </c>
      <c r="E32" s="17">
        <f>SUMIF($B$8:$B$27,"Operating expenses",E$8:E$27)</f>
        <v/>
      </c>
      <c r="F32" s="17">
        <f>SUMIF($B$8:$B$27,"Operating expenses",F$8:F$27)</f>
        <v/>
      </c>
      <c r="G32" s="17">
        <f>SUMIF($B$8:$B$27,"Operating expenses",G$8:G$27)</f>
        <v/>
      </c>
      <c r="H32" s="17">
        <f>SUMIF($B$8:$B$27,"Operating expenses",H$8:H$27)</f>
        <v/>
      </c>
      <c r="I32" s="17">
        <f>SUMIF($B$8:$B$27,"Operating expenses",I$8:I$27)</f>
        <v/>
      </c>
      <c r="J32" s="17">
        <f>SUMIF($B$8:$B$27,"Operating expenses",J$8:J$27)</f>
        <v/>
      </c>
      <c r="K32" s="17">
        <f>SUMIF($B$8:$B$27,"Operating expenses",K$8:K$27)</f>
        <v/>
      </c>
      <c r="L32" s="17">
        <f>SUMIF($B$8:$B$27,"Operating expenses",L$8:L$27)</f>
        <v/>
      </c>
      <c r="M32" s="17">
        <f>SUMIF($B$8:$B$27,"Operating expenses",M$8:M$27)</f>
        <v/>
      </c>
      <c r="N32" s="17">
        <f>SUMIF($B$8:$B$27,"Operating expenses",N$8:N$27)</f>
        <v/>
      </c>
      <c r="O32" s="17">
        <f>SUMIF($B$8:$B$27,"Operating expenses",O$8:O$27)</f>
        <v/>
      </c>
    </row>
    <row r="33">
      <c r="A33" s="16" t="inlineStr">
        <is>
          <t>Operating profit</t>
        </is>
      </c>
      <c r="B33" s="16" t="inlineStr">
        <is>
          <t>Profit</t>
        </is>
      </c>
      <c r="C33" s="17">
        <f>C31-C32</f>
        <v/>
      </c>
      <c r="D33" s="17">
        <f>D31-D32</f>
        <v/>
      </c>
      <c r="E33" s="17">
        <f>E31-E32</f>
        <v/>
      </c>
      <c r="F33" s="17">
        <f>F31-F32</f>
        <v/>
      </c>
      <c r="G33" s="17">
        <f>G31-G32</f>
        <v/>
      </c>
      <c r="H33" s="17">
        <f>H31-H32</f>
        <v/>
      </c>
      <c r="I33" s="17">
        <f>I31-I32</f>
        <v/>
      </c>
      <c r="J33" s="17">
        <f>J31-J32</f>
        <v/>
      </c>
      <c r="K33" s="17">
        <f>K31-K32</f>
        <v/>
      </c>
      <c r="L33" s="17">
        <f>L31-L32</f>
        <v/>
      </c>
      <c r="M33" s="17">
        <f>M31-M32</f>
        <v/>
      </c>
      <c r="N33" s="17">
        <f>N31-N32</f>
        <v/>
      </c>
      <c r="O33" s="17">
        <f>O31-O32</f>
        <v/>
      </c>
    </row>
    <row r="36">
      <c r="A36" s="8" t="inlineStr">
        <is>
          <t>Template by Skyline Nexus ERP · nexus.alskyline.com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Skyline Nexus ERP</dc:creator>
  <dc:title>Budget vs actual template</dc:title>
  <dc:subject>Free accounting template</dc:subject>
  <dcterms:created xsi:type="dcterms:W3CDTF">2026-09-25T23:52:53Z</dcterms:created>
  <dcterms:modified xsi:type="dcterms:W3CDTF">2026-09-25T23:52:54Z</dcterms:modified>
</cp:coreProperties>
</file>