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Account classes" sheetId="2" state="visible" r:id="rId2"/>
    <sheet name="Chart of accounts" sheetId="3" state="visible" r:id="rId3"/>
    <sheet name="Checks" sheetId="4" state="visible" r:id="rId4"/>
  </sheets>
  <definedNames>
    <definedName name="_xlnm._FilterDatabase" localSheetId="2" hidden="1">'Chart of accounts'!$A$6:$P$206</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font>
    <font>
      <b val="1"/>
      <color rgb="00FFFFFF"/>
    </font>
    <font>
      <b val="1"/>
    </font>
  </fonts>
  <fills count="6">
    <fill>
      <patternFill/>
    </fill>
    <fill>
      <patternFill patternType="gray125"/>
    </fill>
    <fill>
      <patternFill patternType="solid">
        <fgColor rgb="00FFF2CC"/>
      </patternFill>
    </fill>
    <fill>
      <patternFill patternType="solid">
        <fgColor rgb="00EDEDED"/>
      </patternFill>
    </fill>
    <fill>
      <patternFill patternType="solid">
        <fgColor rgb="00C6EFCE"/>
      </patternFill>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2" borderId="1" pivotButton="0" quotePrefix="0" xfId="0"/>
    <xf numFmtId="0" fontId="0" fillId="3" borderId="1" pivotButton="0" quotePrefix="0" xfId="0"/>
    <xf numFmtId="0" fontId="0" fillId="4" borderId="0" pivotButton="0" quotePrefix="0" xfId="0"/>
    <xf numFmtId="0" fontId="4" fillId="0" borderId="0" pivotButton="0" quotePrefix="0" xfId="0"/>
    <xf numFmtId="0" fontId="5" fillId="0" borderId="0" pivotButton="0" quotePrefix="0" xfId="0"/>
    <xf numFmtId="0" fontId="6" fillId="5" borderId="1" applyAlignment="1" pivotButton="0" quotePrefix="0" xfId="0">
      <alignment horizontal="center" vertical="center" wrapText="1"/>
    </xf>
    <xf numFmtId="1" fontId="7" fillId="2" borderId="1" pivotButton="0" quotePrefix="0" xfId="0"/>
    <xf numFmtId="0" fontId="7" fillId="2" borderId="1" pivotButton="0" quotePrefix="0" xfId="0"/>
    <xf numFmtId="1" fontId="0" fillId="2" borderId="1" pivotButton="0" quotePrefix="0" xfId="0"/>
    <xf numFmtId="0" fontId="0" fillId="0" borderId="1" pivotButton="0" quotePrefix="0" xfId="0"/>
    <xf numFmtId="1" fontId="0" fillId="3" borderId="1" pivotButton="0" quotePrefix="0" xfId="0"/>
    <xf numFmtId="0" fontId="7" fillId="0" borderId="1" pivotButton="0" quotePrefix="0" xfId="0"/>
    <xf numFmtId="0" fontId="7" fillId="3" borderId="1" pivotButton="0" quotePrefix="0" xfId="0"/>
    <xf numFmtId="1" fontId="7" fillId="3" borderId="1" pivotButton="0" quotePrefix="0" xfId="0"/>
  </cellXfs>
  <cellStyles count="1">
    <cellStyle name="Normal" xfId="0" builtinId="0" hidden="0"/>
  </cellStyles>
  <dxfs count="2">
    <dxf>
      <fill>
        <patternFill patternType="solid">
          <fgColor rgb="00C6EFCE"/>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Skyline Nexus ERP</author>
  </authors>
  <commentList>
    <comment ref="A6" authorId="0" shapeId="0">
      <text>
        <t>Whole number, 4 digits recommended. Headings end in 00.</t>
      </text>
    </comment>
    <comment ref="C6" authorId="0" shapeId="0">
      <text>
        <t>Pick from the list (maintained on the 'Account classes' sheet).</t>
      </text>
    </comment>
    <comment ref="D6" authorId="0" shapeId="0">
      <text>
        <t>Only Posting accounts take journal entries; Heading accounts group them.</t>
      </text>
    </comment>
    <comment ref="E6" authorId="0" shapeId="0">
      <text>
        <t>Fill in only for accounts fed by a sub-ledger (AR, AP, inventory, VAT, payroll, fixed assets).</t>
      </text>
    </comment>
    <comment ref="F6" authorId="0" shapeId="0">
      <text>
        <t>Formula column (grey) - do not overwrite.</t>
      </text>
    </comment>
    <comment ref="G6" authorId="0" shapeId="0">
      <text>
        <t>Formula column (grey) - do not overwrite.</t>
      </text>
    </comment>
    <comment ref="H6" authorId="0" shapeId="0">
      <text>
        <t>Formula column (grey) - do not overwrite.</t>
      </text>
    </comment>
    <comment ref="I6" authorId="0" shapeId="0">
      <text>
        <t>Formula column (grey) - do not overwrite.</t>
      </text>
    </comment>
    <comment ref="J6" authorId="0" shapeId="0">
      <text>
        <t>Formula column (grey) - do not overwrite.</t>
      </text>
    </comment>
    <comment ref="K6" authorId="0" shapeId="0">
      <text>
        <t>Formula column (grey) - do not overwrite.</t>
      </text>
    </comment>
    <comment ref="L6" authorId="0" shapeId="0">
      <text>
        <t>Formula column (grey) - do not overwrite.</t>
      </text>
    </comment>
    <comment ref="N6" authorId="0" shapeId="0">
      <text>
        <t>The heading this account sits under. Leave blank for top-level headings.</t>
      </text>
    </comment>
    <comment ref="O6" authorId="0" shapeId="0">
      <text>
        <t>Optional: for bilingual reporting (for example French in Canada, Arabic in the Gulf).</t>
      </text>
    </comment>
    <comment ref="P6" authorId="0" shapeId="0">
      <text>
        <t>Formula column (grey) - do not overwrite.</t>
      </text>
    </comment>
  </commentList>
</comments>
</file>

<file path=xl/comments/comment2.xml><?xml version="1.0" encoding="utf-8"?>
<comments xmlns="http://schemas.openxmlformats.org/spreadsheetml/2006/main">
  <authors>
    <author>Skyline Nexus ERP</author>
  </authors>
  <commentList>
    <comment ref="B5" authorId="0" shapeId="0">
      <text>
        <t>Formula column (grey) - do not overwrite.</t>
      </text>
    </comment>
    <comment ref="B16" authorId="0" shapeId="0">
      <text>
        <t>Formula column (grey) - do not overwrite.</t>
      </text>
    </comment>
    <comment ref="C16" authorId="0" shapeId="0">
      <text>
        <t>Formula column (grey) - do not overwrite.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4.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fitToPage="1"/>
  </sheetPr>
  <dimension ref="A1:A31"/>
  <sheetViews>
    <sheetView workbookViewId="0">
      <selection activeCell="A1" sqref="A1"/>
    </sheetView>
  </sheetViews>
  <sheetFormatPr baseColWidth="8" defaultRowHeight="15"/>
  <cols>
    <col width="125" customWidth="1" min="1" max="1"/>
  </cols>
  <sheetData>
    <row r="1">
      <c r="A1" s="1" t="inlineStr">
        <is>
          <t>Chart of accounts template (IFRS-friendly)</t>
        </is>
      </c>
    </row>
    <row r="3">
      <c r="A3" s="2" t="inlineStr">
        <is>
          <t>Free template from Skyline Nexus ERP. No macros, no external links, no passwords. Works in Microsoft Excel, LibreOffice Calc and Google Sheets.</t>
        </is>
      </c>
    </row>
    <row r="5">
      <c r="A5" s="3" t="inlineStr">
        <is>
          <t>What this template does</t>
        </is>
      </c>
    </row>
    <row r="6">
      <c r="A6" s="4" t="inlineStr">
        <is>
          <t>A numbered chart of accounts for a trading and services company, ready to adapt. Each account is linked to an account class; the class drives the account type, normal balance, financial statement, statement section and IFRS 18 profit-or-loss category, so you only choose the class and the rest fills in.</t>
        </is>
      </c>
    </row>
    <row r="7">
      <c r="A7" s="4" t="inlineStr">
        <is>
          <t>Numbering: 1xxx assets, 2xxx liabilities, 3xxx equity, 4xxx revenue and other operating income, 5xxx cost of sales, 6xxx operating expenses, 7xxx finance income and finance costs, 8xxx income tax. Headings end in 00; posting accounts sit beneath them.</t>
        </is>
      </c>
    </row>
    <row r="9">
      <c r="A9" s="3" t="inlineStr">
        <is>
          <t>How to fill it in</t>
        </is>
      </c>
    </row>
    <row r="10">
      <c r="A10" s="4" t="inlineStr">
        <is>
          <t>1. Read the 'Account classes' sheet. Add or rename classes there if your business needs them (keep the leading-digit column filled).</t>
        </is>
      </c>
    </row>
    <row r="11">
      <c r="A11" s="4" t="inlineStr">
        <is>
          <t>2. On the 'Chart of accounts' sheet, delete the example accounts you do not need and add your own: code, name, class, Posting or Heading, control type.</t>
        </is>
      </c>
    </row>
    <row r="12">
      <c r="A12" s="4" t="inlineStr">
        <is>
          <t>3. Leave gaps between codes (10, 20, 30...) so new accounts can be inserted later without renumbering.</t>
        </is>
      </c>
    </row>
    <row r="13">
      <c r="A13" s="4" t="inlineStr">
        <is>
          <t>4. Mark control accounts (receivables, payables, inventory, VAT, payroll, fixed assets). These should only be posted through their sub-ledger.</t>
        </is>
      </c>
    </row>
    <row r="14">
      <c r="A14" s="4" t="inlineStr">
        <is>
          <t>5. Fill in the parent code (the heading each account sits under) and, if you report in two languages, the second-language name. These match the columns most accounting systems ask for when you import a chart (code, name, second-language name, type, parent, posting or heading).</t>
        </is>
      </c>
    </row>
    <row r="15">
      <c r="A15" s="4" t="inlineStr">
        <is>
          <t>6. Open the 'Checks' sheet. All four issue counts must be zero and the status must read ALL CHECKS PASSED before you import the chart into your accounting system.</t>
        </is>
      </c>
    </row>
    <row r="17">
      <c r="A17" s="3" t="inlineStr">
        <is>
          <t>Checks built in</t>
        </is>
      </c>
    </row>
    <row r="18">
      <c r="A18" s="4" t="inlineStr">
        <is>
          <t>Duplicate codes, codes outside the range expected for their class (for example an expense coded 1xxx), accounts with no class and parent codes that are not a heading are flagged per row and counted on the Checks sheet.</t>
        </is>
      </c>
    </row>
    <row r="19">
      <c r="A19" s="4" t="inlineStr">
        <is>
          <t>The Checks sheet also counts posting and heading accounts per account type so you can see the shape of the chart at a glance.</t>
        </is>
      </c>
    </row>
    <row r="21">
      <c r="A21" s="3" t="inlineStr">
        <is>
          <t>Good practice</t>
        </is>
      </c>
    </row>
    <row r="22">
      <c r="A22" s="4" t="inlineStr">
        <is>
          <t>Keep the chart short: an account should exist only if someone needs its balance on its own. Use cost centres, branches or projects as dimensions instead of cloning accounts.</t>
        </is>
      </c>
    </row>
    <row r="23">
      <c r="A23" s="4" t="inlineStr">
        <is>
          <t>Never reuse a code for a different purpose once transactions have been posted to it; close the account and open a new one.</t>
        </is>
      </c>
    </row>
    <row r="24">
      <c r="A24" s="4" t="inlineStr">
        <is>
          <t>IFRS does not prescribe a chart of accounts. The IFRS 18 column shows where profit-or-loss accounts normally land under IFRS 18 (effective for annual periods beginning on or after 1 January 2027) for an entity without a specified main business activity - confirm the classification with your auditor.</t>
        </is>
      </c>
    </row>
    <row r="26">
      <c r="A26" s="3" t="inlineStr">
        <is>
          <t>Colour key</t>
        </is>
      </c>
    </row>
    <row r="27">
      <c r="A27" s="5" t="inlineStr">
        <is>
          <t>Yellow cell = input. Type or paste your own data here (example data is marked EXAMPLE - replace).</t>
        </is>
      </c>
    </row>
    <row r="28">
      <c r="A28" s="6" t="inlineStr">
        <is>
          <t>Grey cell = formula. Do not overwrite; the sheet is not password-protected, so the colour is your guard.</t>
        </is>
      </c>
    </row>
    <row r="29">
      <c r="A29" s="7" t="inlineStr">
        <is>
          <t>Green / red cells = checks. Green means the check passes; red means something needs attention.</t>
        </is>
      </c>
    </row>
    <row r="31">
      <c r="A31" s="8" t="inlineStr">
        <is>
          <t>Template by Skyline Nexus ERP · nexus.alskyline.com</t>
        </is>
      </c>
    </row>
  </sheetData>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47"/>
  <sheetViews>
    <sheetView workbookViewId="0">
      <pane ySplit="5" topLeftCell="A6" activePane="bottomLeft" state="frozen"/>
      <selection pane="bottomLeft" activeCell="A1" sqref="A1"/>
    </sheetView>
  </sheetViews>
  <sheetFormatPr baseColWidth="8" defaultRowHeight="15"/>
  <cols>
    <col width="32" customWidth="1" min="1" max="1"/>
    <col width="13" customWidth="1" min="2" max="2"/>
    <col width="14" customWidth="1" min="3" max="3"/>
    <col width="16" customWidth="1" min="4" max="4"/>
    <col width="30" customWidth="1" min="5" max="5"/>
    <col width="22" customWidth="1" min="6" max="6"/>
    <col width="12" customWidth="1" min="7" max="7"/>
  </cols>
  <sheetData>
    <row r="1">
      <c r="A1" s="1" t="inlineStr">
        <is>
          <t>Account classes</t>
        </is>
      </c>
    </row>
    <row r="2">
      <c r="A2" s="9" t="inlineStr">
        <is>
          <t>EXAMPLE - replace: the yellow cells hold example data for a fictional company. Overwrite them with your own figures. Grey cells are formulas - do not type over them.</t>
        </is>
      </c>
    </row>
    <row r="3">
      <c r="A3" s="2" t="inlineStr">
        <is>
          <t>Choose a class for each account; the formulas on the chart look it up here.</t>
        </is>
      </c>
    </row>
    <row r="5">
      <c r="A5" s="10" t="inlineStr">
        <is>
          <t>Account class</t>
        </is>
      </c>
      <c r="B5" s="10" t="inlineStr">
        <is>
          <t>Account type</t>
        </is>
      </c>
      <c r="C5" s="10" t="inlineStr">
        <is>
          <t>Normal balance</t>
        </is>
      </c>
      <c r="D5" s="10" t="inlineStr">
        <is>
          <t>Financial statement</t>
        </is>
      </c>
      <c r="E5" s="10" t="inlineStr">
        <is>
          <t>Statement section</t>
        </is>
      </c>
      <c r="F5" s="10" t="inlineStr">
        <is>
          <t>IFRS 18 P&amp;L category</t>
        </is>
      </c>
      <c r="G5" s="10" t="inlineStr">
        <is>
          <t>Code starts with</t>
        </is>
      </c>
    </row>
    <row r="6">
      <c r="A6" s="5" t="inlineStr">
        <is>
          <t>Cash and cash equivalents</t>
        </is>
      </c>
      <c r="B6" s="5" t="inlineStr">
        <is>
          <t>Asset</t>
        </is>
      </c>
      <c r="C6" s="5" t="inlineStr">
        <is>
          <t>Debit</t>
        </is>
      </c>
      <c r="D6" s="5" t="inlineStr">
        <is>
          <t>Balance sheet</t>
        </is>
      </c>
      <c r="E6" s="5" t="inlineStr">
        <is>
          <t>Current assets</t>
        </is>
      </c>
      <c r="F6" s="5" t="inlineStr">
        <is>
          <t>n/a (balance sheet)</t>
        </is>
      </c>
      <c r="G6" s="5" t="n">
        <v>1</v>
      </c>
    </row>
    <row r="7">
      <c r="A7" s="5" t="inlineStr">
        <is>
          <t>Trade and other receivables</t>
        </is>
      </c>
      <c r="B7" s="5" t="inlineStr">
        <is>
          <t>Asset</t>
        </is>
      </c>
      <c r="C7" s="5" t="inlineStr">
        <is>
          <t>Debit</t>
        </is>
      </c>
      <c r="D7" s="5" t="inlineStr">
        <is>
          <t>Balance sheet</t>
        </is>
      </c>
      <c r="E7" s="5" t="inlineStr">
        <is>
          <t>Current assets</t>
        </is>
      </c>
      <c r="F7" s="5" t="inlineStr">
        <is>
          <t>n/a (balance sheet)</t>
        </is>
      </c>
      <c r="G7" s="5" t="n">
        <v>1</v>
      </c>
    </row>
    <row r="8">
      <c r="A8" s="5" t="inlineStr">
        <is>
          <t>Inventories</t>
        </is>
      </c>
      <c r="B8" s="5" t="inlineStr">
        <is>
          <t>Asset</t>
        </is>
      </c>
      <c r="C8" s="5" t="inlineStr">
        <is>
          <t>Debit</t>
        </is>
      </c>
      <c r="D8" s="5" t="inlineStr">
        <is>
          <t>Balance sheet</t>
        </is>
      </c>
      <c r="E8" s="5" t="inlineStr">
        <is>
          <t>Current assets</t>
        </is>
      </c>
      <c r="F8" s="5" t="inlineStr">
        <is>
          <t>n/a (balance sheet)</t>
        </is>
      </c>
      <c r="G8" s="5" t="n">
        <v>1</v>
      </c>
    </row>
    <row r="9">
      <c r="A9" s="5" t="inlineStr">
        <is>
          <t>Other current assets</t>
        </is>
      </c>
      <c r="B9" s="5" t="inlineStr">
        <is>
          <t>Asset</t>
        </is>
      </c>
      <c r="C9" s="5" t="inlineStr">
        <is>
          <t>Debit</t>
        </is>
      </c>
      <c r="D9" s="5" t="inlineStr">
        <is>
          <t>Balance sheet</t>
        </is>
      </c>
      <c r="E9" s="5" t="inlineStr">
        <is>
          <t>Current assets</t>
        </is>
      </c>
      <c r="F9" s="5" t="inlineStr">
        <is>
          <t>n/a (balance sheet)</t>
        </is>
      </c>
      <c r="G9" s="5" t="n">
        <v>1</v>
      </c>
    </row>
    <row r="10">
      <c r="A10" s="5" t="inlineStr">
        <is>
          <t>Current asset - contra</t>
        </is>
      </c>
      <c r="B10" s="5" t="inlineStr">
        <is>
          <t>Asset</t>
        </is>
      </c>
      <c r="C10" s="5" t="inlineStr">
        <is>
          <t>Credit</t>
        </is>
      </c>
      <c r="D10" s="5" t="inlineStr">
        <is>
          <t>Balance sheet</t>
        </is>
      </c>
      <c r="E10" s="5" t="inlineStr">
        <is>
          <t>Current assets (deduction)</t>
        </is>
      </c>
      <c r="F10" s="5" t="inlineStr">
        <is>
          <t>n/a (balance sheet)</t>
        </is>
      </c>
      <c r="G10" s="5" t="n">
        <v>1</v>
      </c>
    </row>
    <row r="11">
      <c r="A11" s="5" t="inlineStr">
        <is>
          <t>Property, plant and equipment</t>
        </is>
      </c>
      <c r="B11" s="5" t="inlineStr">
        <is>
          <t>Asset</t>
        </is>
      </c>
      <c r="C11" s="5" t="inlineStr">
        <is>
          <t>Debit</t>
        </is>
      </c>
      <c r="D11" s="5" t="inlineStr">
        <is>
          <t>Balance sheet</t>
        </is>
      </c>
      <c r="E11" s="5" t="inlineStr">
        <is>
          <t>Non-current assets</t>
        </is>
      </c>
      <c r="F11" s="5" t="inlineStr">
        <is>
          <t>n/a (balance sheet)</t>
        </is>
      </c>
      <c r="G11" s="5" t="n">
        <v>1</v>
      </c>
    </row>
    <row r="12">
      <c r="A12" s="5" t="inlineStr">
        <is>
          <t>Intangible assets</t>
        </is>
      </c>
      <c r="B12" s="5" t="inlineStr">
        <is>
          <t>Asset</t>
        </is>
      </c>
      <c r="C12" s="5" t="inlineStr">
        <is>
          <t>Debit</t>
        </is>
      </c>
      <c r="D12" s="5" t="inlineStr">
        <is>
          <t>Balance sheet</t>
        </is>
      </c>
      <c r="E12" s="5" t="inlineStr">
        <is>
          <t>Non-current assets</t>
        </is>
      </c>
      <c r="F12" s="5" t="inlineStr">
        <is>
          <t>n/a (balance sheet)</t>
        </is>
      </c>
      <c r="G12" s="5" t="n">
        <v>1</v>
      </c>
    </row>
    <row r="13">
      <c r="A13" s="5" t="inlineStr">
        <is>
          <t>Other non-current assets</t>
        </is>
      </c>
      <c r="B13" s="5" t="inlineStr">
        <is>
          <t>Asset</t>
        </is>
      </c>
      <c r="C13" s="5" t="inlineStr">
        <is>
          <t>Debit</t>
        </is>
      </c>
      <c r="D13" s="5" t="inlineStr">
        <is>
          <t>Balance sheet</t>
        </is>
      </c>
      <c r="E13" s="5" t="inlineStr">
        <is>
          <t>Non-current assets</t>
        </is>
      </c>
      <c r="F13" s="5" t="inlineStr">
        <is>
          <t>n/a (balance sheet)</t>
        </is>
      </c>
      <c r="G13" s="5" t="n">
        <v>1</v>
      </c>
    </row>
    <row r="14">
      <c r="A14" s="5" t="inlineStr">
        <is>
          <t>Non-current asset - contra</t>
        </is>
      </c>
      <c r="B14" s="5" t="inlineStr">
        <is>
          <t>Asset</t>
        </is>
      </c>
      <c r="C14" s="5" t="inlineStr">
        <is>
          <t>Credit</t>
        </is>
      </c>
      <c r="D14" s="5" t="inlineStr">
        <is>
          <t>Balance sheet</t>
        </is>
      </c>
      <c r="E14" s="5" t="inlineStr">
        <is>
          <t>Non-current assets (deduction)</t>
        </is>
      </c>
      <c r="F14" s="5" t="inlineStr">
        <is>
          <t>n/a (balance sheet)</t>
        </is>
      </c>
      <c r="G14" s="5" t="n">
        <v>1</v>
      </c>
    </row>
    <row r="15">
      <c r="A15" s="5" t="inlineStr">
        <is>
          <t>Trade and other payables</t>
        </is>
      </c>
      <c r="B15" s="5" t="inlineStr">
        <is>
          <t>Liability</t>
        </is>
      </c>
      <c r="C15" s="5" t="inlineStr">
        <is>
          <t>Credit</t>
        </is>
      </c>
      <c r="D15" s="5" t="inlineStr">
        <is>
          <t>Balance sheet</t>
        </is>
      </c>
      <c r="E15" s="5" t="inlineStr">
        <is>
          <t>Current liabilities</t>
        </is>
      </c>
      <c r="F15" s="5" t="inlineStr">
        <is>
          <t>n/a (balance sheet)</t>
        </is>
      </c>
      <c r="G15" s="5" t="n">
        <v>2</v>
      </c>
    </row>
    <row r="16">
      <c r="A16" s="5" t="inlineStr">
        <is>
          <t>Tax liabilities</t>
        </is>
      </c>
      <c r="B16" s="5" t="inlineStr">
        <is>
          <t>Liability</t>
        </is>
      </c>
      <c r="C16" s="5" t="inlineStr">
        <is>
          <t>Credit</t>
        </is>
      </c>
      <c r="D16" s="5" t="inlineStr">
        <is>
          <t>Balance sheet</t>
        </is>
      </c>
      <c r="E16" s="5" t="inlineStr">
        <is>
          <t>Current liabilities</t>
        </is>
      </c>
      <c r="F16" s="5" t="inlineStr">
        <is>
          <t>n/a (balance sheet)</t>
        </is>
      </c>
      <c r="G16" s="5" t="n">
        <v>2</v>
      </c>
    </row>
    <row r="17">
      <c r="A17" s="5" t="inlineStr">
        <is>
          <t>Other current liabilities</t>
        </is>
      </c>
      <c r="B17" s="5" t="inlineStr">
        <is>
          <t>Liability</t>
        </is>
      </c>
      <c r="C17" s="5" t="inlineStr">
        <is>
          <t>Credit</t>
        </is>
      </c>
      <c r="D17" s="5" t="inlineStr">
        <is>
          <t>Balance sheet</t>
        </is>
      </c>
      <c r="E17" s="5" t="inlineStr">
        <is>
          <t>Current liabilities</t>
        </is>
      </c>
      <c r="F17" s="5" t="inlineStr">
        <is>
          <t>n/a (balance sheet)</t>
        </is>
      </c>
      <c r="G17" s="5" t="n">
        <v>2</v>
      </c>
    </row>
    <row r="18">
      <c r="A18" s="5" t="inlineStr">
        <is>
          <t>Non-current liabilities</t>
        </is>
      </c>
      <c r="B18" s="5" t="inlineStr">
        <is>
          <t>Liability</t>
        </is>
      </c>
      <c r="C18" s="5" t="inlineStr">
        <is>
          <t>Credit</t>
        </is>
      </c>
      <c r="D18" s="5" t="inlineStr">
        <is>
          <t>Balance sheet</t>
        </is>
      </c>
      <c r="E18" s="5" t="inlineStr">
        <is>
          <t>Non-current liabilities</t>
        </is>
      </c>
      <c r="F18" s="5" t="inlineStr">
        <is>
          <t>n/a (balance sheet)</t>
        </is>
      </c>
      <c r="G18" s="5" t="n">
        <v>2</v>
      </c>
    </row>
    <row r="19">
      <c r="A19" s="5" t="inlineStr">
        <is>
          <t>Equity</t>
        </is>
      </c>
      <c r="B19" s="5" t="inlineStr">
        <is>
          <t>Equity</t>
        </is>
      </c>
      <c r="C19" s="5" t="inlineStr">
        <is>
          <t>Credit</t>
        </is>
      </c>
      <c r="D19" s="5" t="inlineStr">
        <is>
          <t>Balance sheet</t>
        </is>
      </c>
      <c r="E19" s="5" t="inlineStr">
        <is>
          <t>Equity</t>
        </is>
      </c>
      <c r="F19" s="5" t="inlineStr">
        <is>
          <t>n/a (balance sheet)</t>
        </is>
      </c>
      <c r="G19" s="5" t="n">
        <v>3</v>
      </c>
    </row>
    <row r="20">
      <c r="A20" s="5" t="inlineStr">
        <is>
          <t>Equity - distributions</t>
        </is>
      </c>
      <c r="B20" s="5" t="inlineStr">
        <is>
          <t>Equity</t>
        </is>
      </c>
      <c r="C20" s="5" t="inlineStr">
        <is>
          <t>Debit</t>
        </is>
      </c>
      <c r="D20" s="5" t="inlineStr">
        <is>
          <t>Balance sheet</t>
        </is>
      </c>
      <c r="E20" s="5" t="inlineStr">
        <is>
          <t>Equity (deduction)</t>
        </is>
      </c>
      <c r="F20" s="5" t="inlineStr">
        <is>
          <t>n/a (balance sheet)</t>
        </is>
      </c>
      <c r="G20" s="5" t="n">
        <v>3</v>
      </c>
    </row>
    <row r="21">
      <c r="A21" s="5" t="inlineStr">
        <is>
          <t>Revenue</t>
        </is>
      </c>
      <c r="B21" s="5" t="inlineStr">
        <is>
          <t>Revenue</t>
        </is>
      </c>
      <c r="C21" s="5" t="inlineStr">
        <is>
          <t>Credit</t>
        </is>
      </c>
      <c r="D21" s="5" t="inlineStr">
        <is>
          <t>Profit or loss</t>
        </is>
      </c>
      <c r="E21" s="5" t="inlineStr">
        <is>
          <t>Revenue</t>
        </is>
      </c>
      <c r="F21" s="5" t="inlineStr">
        <is>
          <t>Operating</t>
        </is>
      </c>
      <c r="G21" s="5" t="n">
        <v>4</v>
      </c>
    </row>
    <row r="22">
      <c r="A22" s="5" t="inlineStr">
        <is>
          <t>Revenue - contra</t>
        </is>
      </c>
      <c r="B22" s="5" t="inlineStr">
        <is>
          <t>Revenue</t>
        </is>
      </c>
      <c r="C22" s="5" t="inlineStr">
        <is>
          <t>Debit</t>
        </is>
      </c>
      <c r="D22" s="5" t="inlineStr">
        <is>
          <t>Profit or loss</t>
        </is>
      </c>
      <c r="E22" s="5" t="inlineStr">
        <is>
          <t>Revenue (deduction)</t>
        </is>
      </c>
      <c r="F22" s="5" t="inlineStr">
        <is>
          <t>Operating</t>
        </is>
      </c>
      <c r="G22" s="5" t="n">
        <v>4</v>
      </c>
    </row>
    <row r="23">
      <c r="A23" s="5" t="inlineStr">
        <is>
          <t>Other operating income</t>
        </is>
      </c>
      <c r="B23" s="5" t="inlineStr">
        <is>
          <t>Revenue</t>
        </is>
      </c>
      <c r="C23" s="5" t="inlineStr">
        <is>
          <t>Credit</t>
        </is>
      </c>
      <c r="D23" s="5" t="inlineStr">
        <is>
          <t>Profit or loss</t>
        </is>
      </c>
      <c r="E23" s="5" t="inlineStr">
        <is>
          <t>Other operating income</t>
        </is>
      </c>
      <c r="F23" s="5" t="inlineStr">
        <is>
          <t>Operating</t>
        </is>
      </c>
      <c r="G23" s="5" t="n">
        <v>4</v>
      </c>
    </row>
    <row r="24">
      <c r="A24" s="5" t="inlineStr">
        <is>
          <t>Cost of sales</t>
        </is>
      </c>
      <c r="B24" s="5" t="inlineStr">
        <is>
          <t>Expense</t>
        </is>
      </c>
      <c r="C24" s="5" t="inlineStr">
        <is>
          <t>Debit</t>
        </is>
      </c>
      <c r="D24" s="5" t="inlineStr">
        <is>
          <t>Profit or loss</t>
        </is>
      </c>
      <c r="E24" s="5" t="inlineStr">
        <is>
          <t>Cost of sales</t>
        </is>
      </c>
      <c r="F24" s="5" t="inlineStr">
        <is>
          <t>Operating</t>
        </is>
      </c>
      <c r="G24" s="5" t="n">
        <v>5</v>
      </c>
    </row>
    <row r="25">
      <c r="A25" s="5" t="inlineStr">
        <is>
          <t>Operating expenses</t>
        </is>
      </c>
      <c r="B25" s="5" t="inlineStr">
        <is>
          <t>Expense</t>
        </is>
      </c>
      <c r="C25" s="5" t="inlineStr">
        <is>
          <t>Debit</t>
        </is>
      </c>
      <c r="D25" s="5" t="inlineStr">
        <is>
          <t>Profit or loss</t>
        </is>
      </c>
      <c r="E25" s="5" t="inlineStr">
        <is>
          <t>Operating expenses</t>
        </is>
      </c>
      <c r="F25" s="5" t="inlineStr">
        <is>
          <t>Operating</t>
        </is>
      </c>
      <c r="G25" s="5" t="n">
        <v>6</v>
      </c>
    </row>
    <row r="26">
      <c r="A26" s="5" t="inlineStr">
        <is>
          <t>Finance income</t>
        </is>
      </c>
      <c r="B26" s="5" t="inlineStr">
        <is>
          <t>Revenue</t>
        </is>
      </c>
      <c r="C26" s="5" t="inlineStr">
        <is>
          <t>Credit</t>
        </is>
      </c>
      <c r="D26" s="5" t="inlineStr">
        <is>
          <t>Profit or loss</t>
        </is>
      </c>
      <c r="E26" s="5" t="inlineStr">
        <is>
          <t>Finance income</t>
        </is>
      </c>
      <c r="F26" s="5" t="inlineStr">
        <is>
          <t>Investing</t>
        </is>
      </c>
      <c r="G26" s="5" t="n">
        <v>7</v>
      </c>
    </row>
    <row r="27">
      <c r="A27" s="5" t="inlineStr">
        <is>
          <t>Finance costs</t>
        </is>
      </c>
      <c r="B27" s="5" t="inlineStr">
        <is>
          <t>Expense</t>
        </is>
      </c>
      <c r="C27" s="5" t="inlineStr">
        <is>
          <t>Debit</t>
        </is>
      </c>
      <c r="D27" s="5" t="inlineStr">
        <is>
          <t>Profit or loss</t>
        </is>
      </c>
      <c r="E27" s="5" t="inlineStr">
        <is>
          <t>Finance costs</t>
        </is>
      </c>
      <c r="F27" s="5" t="inlineStr">
        <is>
          <t>Financing</t>
        </is>
      </c>
      <c r="G27" s="5" t="n">
        <v>7</v>
      </c>
    </row>
    <row r="28">
      <c r="A28" s="5" t="inlineStr">
        <is>
          <t>Income tax</t>
        </is>
      </c>
      <c r="B28" s="5" t="inlineStr">
        <is>
          <t>Expense</t>
        </is>
      </c>
      <c r="C28" s="5" t="inlineStr">
        <is>
          <t>Debit</t>
        </is>
      </c>
      <c r="D28" s="5" t="inlineStr">
        <is>
          <t>Profit or loss</t>
        </is>
      </c>
      <c r="E28" s="5" t="inlineStr">
        <is>
          <t>Income tax expense</t>
        </is>
      </c>
      <c r="F28" s="5" t="inlineStr">
        <is>
          <t>Income taxes</t>
        </is>
      </c>
      <c r="G28" s="5" t="n">
        <v>8</v>
      </c>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row r="33">
      <c r="A33" s="5" t="n"/>
      <c r="B33" s="5" t="n"/>
      <c r="C33" s="5" t="n"/>
      <c r="D33" s="5" t="n"/>
      <c r="E33" s="5" t="n"/>
      <c r="F33" s="5" t="n"/>
      <c r="G33" s="5" t="n"/>
    </row>
    <row r="34">
      <c r="A34" s="5" t="n"/>
      <c r="B34" s="5" t="n"/>
      <c r="C34" s="5" t="n"/>
      <c r="D34" s="5" t="n"/>
      <c r="E34" s="5" t="n"/>
      <c r="F34" s="5" t="n"/>
      <c r="G34" s="5" t="n"/>
    </row>
    <row r="35">
      <c r="A35" s="5" t="n"/>
      <c r="B35" s="5" t="n"/>
      <c r="C35" s="5" t="n"/>
      <c r="D35" s="5" t="n"/>
      <c r="E35" s="5" t="n"/>
      <c r="F35" s="5" t="n"/>
      <c r="G35" s="5" t="n"/>
    </row>
    <row r="36">
      <c r="A36" s="5" t="n"/>
      <c r="B36" s="5" t="n"/>
      <c r="C36" s="5" t="n"/>
      <c r="D36" s="5" t="n"/>
      <c r="E36" s="5" t="n"/>
      <c r="F36" s="5" t="n"/>
      <c r="G36" s="5" t="n"/>
    </row>
    <row r="37">
      <c r="A37" s="5" t="n"/>
      <c r="B37" s="5" t="n"/>
      <c r="C37" s="5" t="n"/>
      <c r="D37" s="5" t="n"/>
      <c r="E37" s="5" t="n"/>
      <c r="F37" s="5" t="n"/>
      <c r="G37" s="5" t="n"/>
    </row>
    <row r="38">
      <c r="A38" s="5" t="n"/>
      <c r="B38" s="5" t="n"/>
      <c r="C38" s="5" t="n"/>
      <c r="D38" s="5" t="n"/>
      <c r="E38" s="5" t="n"/>
      <c r="F38" s="5" t="n"/>
      <c r="G38" s="5" t="n"/>
    </row>
    <row r="39">
      <c r="A39" s="5" t="n"/>
      <c r="B39" s="5" t="n"/>
      <c r="C39" s="5" t="n"/>
      <c r="D39" s="5" t="n"/>
      <c r="E39" s="5" t="n"/>
      <c r="F39" s="5" t="n"/>
      <c r="G39" s="5" t="n"/>
    </row>
    <row r="40">
      <c r="A40" s="5" t="n"/>
      <c r="B40" s="5" t="n"/>
      <c r="C40" s="5" t="n"/>
      <c r="D40" s="5" t="n"/>
      <c r="E40" s="5" t="n"/>
      <c r="F40" s="5" t="n"/>
      <c r="G40" s="5" t="n"/>
    </row>
    <row r="41">
      <c r="A41" s="5" t="n"/>
      <c r="B41" s="5" t="n"/>
      <c r="C41" s="5" t="n"/>
      <c r="D41" s="5" t="n"/>
      <c r="E41" s="5" t="n"/>
      <c r="F41" s="5" t="n"/>
      <c r="G41" s="5" t="n"/>
    </row>
    <row r="42">
      <c r="A42" s="5" t="n"/>
      <c r="B42" s="5" t="n"/>
      <c r="C42" s="5" t="n"/>
      <c r="D42" s="5" t="n"/>
      <c r="E42" s="5" t="n"/>
      <c r="F42" s="5" t="n"/>
      <c r="G42" s="5" t="n"/>
    </row>
    <row r="43">
      <c r="A43" s="5" t="n"/>
      <c r="B43" s="5" t="n"/>
      <c r="C43" s="5" t="n"/>
      <c r="D43" s="5" t="n"/>
      <c r="E43" s="5" t="n"/>
      <c r="F43" s="5" t="n"/>
      <c r="G43" s="5" t="n"/>
    </row>
    <row r="44">
      <c r="A44" s="5" t="n"/>
      <c r="B44" s="5" t="n"/>
      <c r="C44" s="5" t="n"/>
      <c r="D44" s="5" t="n"/>
      <c r="E44" s="5" t="n"/>
      <c r="F44" s="5" t="n"/>
      <c r="G44" s="5" t="n"/>
    </row>
    <row r="45">
      <c r="A45" s="5" t="n"/>
      <c r="B45" s="5" t="n"/>
      <c r="C45" s="5" t="n"/>
      <c r="D45" s="5" t="n"/>
      <c r="E45" s="5" t="n"/>
      <c r="F45" s="5" t="n"/>
      <c r="G45" s="5" t="n"/>
    </row>
    <row r="47">
      <c r="A47" s="8" t="inlineStr">
        <is>
          <t>Template by Skyline Nexus ERP · nexus.alskyline.com</t>
        </is>
      </c>
    </row>
  </sheetData>
  <dataValidations count="3">
    <dataValidation sqref="B6:B45" showDropDown="0" showInputMessage="0" showErrorMessage="1" allowBlank="1" error="Pick a value from the list." type="list">
      <formula1>"Asset,Liability,Equity,Revenue,Expense"</formula1>
    </dataValidation>
    <dataValidation sqref="C6:C45" showDropDown="0" showInputMessage="0" showErrorMessage="1" allowBlank="1" error="Pick a value from the list." type="list">
      <formula1>"Debit,Credit"</formula1>
    </dataValidation>
    <dataValidation sqref="D6:D45" showDropDown="0" showInputMessage="0" showErrorMessage="1" allowBlank="1" error="Pick a value from the list." type="list">
      <formula1>"Balance sheet,Profit or loss"</formula1>
    </dataValidation>
  </dataValidations>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208"/>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8" customWidth="1" min="1" max="1"/>
    <col width="46" customWidth="1" min="2" max="2"/>
    <col width="28" customWidth="1" min="3" max="3"/>
    <col width="11" customWidth="1" min="4" max="4"/>
    <col width="18" customWidth="1" min="5" max="5"/>
    <col width="11" customWidth="1" min="6" max="6"/>
    <col width="10" customWidth="1" min="7" max="7"/>
    <col width="14" customWidth="1" min="8" max="8"/>
    <col width="26" customWidth="1" min="9" max="9"/>
    <col width="14" customWidth="1" min="10" max="10"/>
    <col width="12" customWidth="1" min="11" max="11"/>
    <col width="11" customWidth="1" min="12" max="12"/>
    <col width="40" customWidth="1" min="13" max="13"/>
    <col width="10" customWidth="1" min="14" max="14"/>
    <col width="30" customWidth="1" min="15" max="15"/>
    <col width="14" customWidth="1" min="16" max="16"/>
  </cols>
  <sheetData>
    <row r="1">
      <c r="A1" s="1" t="inlineStr">
        <is>
          <t>Chart of accounts</t>
        </is>
      </c>
    </row>
    <row r="2">
      <c r="A2" s="9" t="inlineStr">
        <is>
          <t>EXAMPLE - replace: the yellow cells hold example data for a fictional company. Overwrite them with your own figures. Grey cells are formulas - do not type over them.</t>
        </is>
      </c>
    </row>
    <row r="3">
      <c r="A3" s="2" t="inlineStr">
        <is>
          <t>Yellow columns A-E and M are yours; columns F-L are looked up from 'Account classes'.</t>
        </is>
      </c>
    </row>
    <row r="6">
      <c r="A6" s="10" t="inlineStr">
        <is>
          <t>Code</t>
        </is>
      </c>
      <c r="B6" s="10" t="inlineStr">
        <is>
          <t>Account name</t>
        </is>
      </c>
      <c r="C6" s="10" t="inlineStr">
        <is>
          <t>Account class</t>
        </is>
      </c>
      <c r="D6" s="10" t="inlineStr">
        <is>
          <t>Posting or heading</t>
        </is>
      </c>
      <c r="E6" s="10" t="inlineStr">
        <is>
          <t>Control account (sub-ledger)</t>
        </is>
      </c>
      <c r="F6" s="10" t="inlineStr">
        <is>
          <t>Account type</t>
        </is>
      </c>
      <c r="G6" s="10" t="inlineStr">
        <is>
          <t>Normal balance</t>
        </is>
      </c>
      <c r="H6" s="10" t="inlineStr">
        <is>
          <t>Financial statement</t>
        </is>
      </c>
      <c r="I6" s="10" t="inlineStr">
        <is>
          <t>Statement section</t>
        </is>
      </c>
      <c r="J6" s="10" t="inlineStr">
        <is>
          <t>IFRS 18 P&amp;L category</t>
        </is>
      </c>
      <c r="K6" s="10" t="inlineStr">
        <is>
          <t>Code range check</t>
        </is>
      </c>
      <c r="L6" s="10" t="inlineStr">
        <is>
          <t>Duplicate check</t>
        </is>
      </c>
      <c r="M6" s="10" t="inlineStr">
        <is>
          <t>Notes</t>
        </is>
      </c>
      <c r="N6" s="10" t="inlineStr">
        <is>
          <t>Parent code</t>
        </is>
      </c>
      <c r="O6" s="10" t="inlineStr">
        <is>
          <t>Account name (second language)</t>
        </is>
      </c>
      <c r="P6" s="10" t="inlineStr">
        <is>
          <t>Parent check</t>
        </is>
      </c>
    </row>
    <row r="7">
      <c r="A7" s="11" t="n">
        <v>1000</v>
      </c>
      <c r="B7" s="12" t="inlineStr">
        <is>
          <t>Cash and cash equivalents</t>
        </is>
      </c>
      <c r="C7" s="5" t="inlineStr">
        <is>
          <t>Cash and cash equivalents</t>
        </is>
      </c>
      <c r="D7" s="5" t="inlineStr">
        <is>
          <t>Heading</t>
        </is>
      </c>
      <c r="E7" s="5" t="n"/>
      <c r="F7" s="6">
        <f>IF($C7="","",VLOOKUP($C7,'Account classes'!$A$6:$G$45,2,FALSE))</f>
        <v/>
      </c>
      <c r="G7" s="6">
        <f>IF($C7="","",VLOOKUP($C7,'Account classes'!$A$6:$G$45,3,FALSE))</f>
        <v/>
      </c>
      <c r="H7" s="6">
        <f>IF($C7="","",VLOOKUP($C7,'Account classes'!$A$6:$G$45,4,FALSE))</f>
        <v/>
      </c>
      <c r="I7" s="6">
        <f>IF($C7="","",VLOOKUP($C7,'Account classes'!$A$6:$G$45,5,FALSE))</f>
        <v/>
      </c>
      <c r="J7" s="6">
        <f>IF($C7="","",VLOOKUP($C7,'Account classes'!$A$6:$G$45,6,FALSE))</f>
        <v/>
      </c>
      <c r="K7" s="6">
        <f>IF(OR($A7="",$C7=""),"",IF(INT($A7/1000)=VLOOKUP($C7,'Account classes'!$A$6:$G$45,7,FALSE),"OK","Check range"))</f>
        <v/>
      </c>
      <c r="L7" s="6">
        <f>IF($A7="","",IF(COUNTIF($A$7:$A$206,$A7&amp;"")&gt;1,"Duplicate","OK"))</f>
        <v/>
      </c>
      <c r="M7" s="5" t="n"/>
      <c r="N7" s="13" t="n"/>
      <c r="O7" s="5" t="n"/>
      <c r="P7" s="6">
        <f>IF($N7="","",IF(COUNTIFS($A$7:$A$206,$N7&amp;"",$D$7:$D$206,"Heading")&gt;0,"OK","Parent not found"))</f>
        <v/>
      </c>
    </row>
    <row r="8">
      <c r="A8" s="13" t="n">
        <v>1010</v>
      </c>
      <c r="B8" s="5" t="inlineStr">
        <is>
          <t>Petty cash</t>
        </is>
      </c>
      <c r="C8" s="5" t="inlineStr">
        <is>
          <t>Cash and cash equivalents</t>
        </is>
      </c>
      <c r="D8" s="5" t="inlineStr">
        <is>
          <t>Posting</t>
        </is>
      </c>
      <c r="E8" s="5" t="n"/>
      <c r="F8" s="6">
        <f>IF($C8="","",VLOOKUP($C8,'Account classes'!$A$6:$G$45,2,FALSE))</f>
        <v/>
      </c>
      <c r="G8" s="6">
        <f>IF($C8="","",VLOOKUP($C8,'Account classes'!$A$6:$G$45,3,FALSE))</f>
        <v/>
      </c>
      <c r="H8" s="6">
        <f>IF($C8="","",VLOOKUP($C8,'Account classes'!$A$6:$G$45,4,FALSE))</f>
        <v/>
      </c>
      <c r="I8" s="6">
        <f>IF($C8="","",VLOOKUP($C8,'Account classes'!$A$6:$G$45,5,FALSE))</f>
        <v/>
      </c>
      <c r="J8" s="6">
        <f>IF($C8="","",VLOOKUP($C8,'Account classes'!$A$6:$G$45,6,FALSE))</f>
        <v/>
      </c>
      <c r="K8" s="6">
        <f>IF(OR($A8="",$C8=""),"",IF(INT($A8/1000)=VLOOKUP($C8,'Account classes'!$A$6:$G$45,7,FALSE),"OK","Check range"))</f>
        <v/>
      </c>
      <c r="L8" s="6">
        <f>IF($A8="","",IF(COUNTIF($A$7:$A$206,$A8&amp;"")&gt;1,"Duplicate","OK"))</f>
        <v/>
      </c>
      <c r="M8" s="5" t="inlineStr">
        <is>
          <t>Imprest float</t>
        </is>
      </c>
      <c r="N8" s="13" t="n">
        <v>1000</v>
      </c>
      <c r="O8" s="5" t="n"/>
      <c r="P8" s="6">
        <f>IF($N8="","",IF(COUNTIFS($A$7:$A$206,$N8&amp;"",$D$7:$D$206,"Heading")&gt;0,"OK","Parent not found"))</f>
        <v/>
      </c>
    </row>
    <row r="9">
      <c r="A9" s="13" t="n">
        <v>1020</v>
      </c>
      <c r="B9" s="5" t="inlineStr">
        <is>
          <t>Bank - current account</t>
        </is>
      </c>
      <c r="C9" s="5" t="inlineStr">
        <is>
          <t>Cash and cash equivalents</t>
        </is>
      </c>
      <c r="D9" s="5" t="inlineStr">
        <is>
          <t>Posting</t>
        </is>
      </c>
      <c r="E9" s="5" t="n"/>
      <c r="F9" s="6">
        <f>IF($C9="","",VLOOKUP($C9,'Account classes'!$A$6:$G$45,2,FALSE))</f>
        <v/>
      </c>
      <c r="G9" s="6">
        <f>IF($C9="","",VLOOKUP($C9,'Account classes'!$A$6:$G$45,3,FALSE))</f>
        <v/>
      </c>
      <c r="H9" s="6">
        <f>IF($C9="","",VLOOKUP($C9,'Account classes'!$A$6:$G$45,4,FALSE))</f>
        <v/>
      </c>
      <c r="I9" s="6">
        <f>IF($C9="","",VLOOKUP($C9,'Account classes'!$A$6:$G$45,5,FALSE))</f>
        <v/>
      </c>
      <c r="J9" s="6">
        <f>IF($C9="","",VLOOKUP($C9,'Account classes'!$A$6:$G$45,6,FALSE))</f>
        <v/>
      </c>
      <c r="K9" s="6">
        <f>IF(OR($A9="",$C9=""),"",IF(INT($A9/1000)=VLOOKUP($C9,'Account classes'!$A$6:$G$45,7,FALSE),"OK","Check range"))</f>
        <v/>
      </c>
      <c r="L9" s="6">
        <f>IF($A9="","",IF(COUNTIF($A$7:$A$206,$A9&amp;"")&gt;1,"Duplicate","OK"))</f>
        <v/>
      </c>
      <c r="M9" s="5" t="inlineStr">
        <is>
          <t>One account per bank account</t>
        </is>
      </c>
      <c r="N9" s="13" t="n">
        <v>1000</v>
      </c>
      <c r="O9" s="5" t="n"/>
      <c r="P9" s="6">
        <f>IF($N9="","",IF(COUNTIFS($A$7:$A$206,$N9&amp;"",$D$7:$D$206,"Heading")&gt;0,"OK","Parent not found"))</f>
        <v/>
      </c>
    </row>
    <row r="10">
      <c r="A10" s="13" t="n">
        <v>1030</v>
      </c>
      <c r="B10" s="5" t="inlineStr">
        <is>
          <t>Bank - savings / deposit account</t>
        </is>
      </c>
      <c r="C10" s="5" t="inlineStr">
        <is>
          <t>Cash and cash equivalents</t>
        </is>
      </c>
      <c r="D10" s="5" t="inlineStr">
        <is>
          <t>Posting</t>
        </is>
      </c>
      <c r="E10" s="5" t="n"/>
      <c r="F10" s="6">
        <f>IF($C10="","",VLOOKUP($C10,'Account classes'!$A$6:$G$45,2,FALSE))</f>
        <v/>
      </c>
      <c r="G10" s="6">
        <f>IF($C10="","",VLOOKUP($C10,'Account classes'!$A$6:$G$45,3,FALSE))</f>
        <v/>
      </c>
      <c r="H10" s="6">
        <f>IF($C10="","",VLOOKUP($C10,'Account classes'!$A$6:$G$45,4,FALSE))</f>
        <v/>
      </c>
      <c r="I10" s="6">
        <f>IF($C10="","",VLOOKUP($C10,'Account classes'!$A$6:$G$45,5,FALSE))</f>
        <v/>
      </c>
      <c r="J10" s="6">
        <f>IF($C10="","",VLOOKUP($C10,'Account classes'!$A$6:$G$45,6,FALSE))</f>
        <v/>
      </c>
      <c r="K10" s="6">
        <f>IF(OR($A10="",$C10=""),"",IF(INT($A10/1000)=VLOOKUP($C10,'Account classes'!$A$6:$G$45,7,FALSE),"OK","Check range"))</f>
        <v/>
      </c>
      <c r="L10" s="6">
        <f>IF($A10="","",IF(COUNTIF($A$7:$A$206,$A10&amp;"")&gt;1,"Duplicate","OK"))</f>
        <v/>
      </c>
      <c r="M10" s="5" t="n"/>
      <c r="N10" s="13" t="n">
        <v>1000</v>
      </c>
      <c r="O10" s="5" t="n"/>
      <c r="P10" s="6">
        <f>IF($N10="","",IF(COUNTIFS($A$7:$A$206,$N10&amp;"",$D$7:$D$206,"Heading")&gt;0,"OK","Parent not found"))</f>
        <v/>
      </c>
    </row>
    <row r="11">
      <c r="A11" s="13" t="n">
        <v>1040</v>
      </c>
      <c r="B11" s="5" t="inlineStr">
        <is>
          <t>Card and payment-provider clearing</t>
        </is>
      </c>
      <c r="C11" s="5" t="inlineStr">
        <is>
          <t>Cash and cash equivalents</t>
        </is>
      </c>
      <c r="D11" s="5" t="inlineStr">
        <is>
          <t>Posting</t>
        </is>
      </c>
      <c r="E11" s="5" t="n"/>
      <c r="F11" s="6">
        <f>IF($C11="","",VLOOKUP($C11,'Account classes'!$A$6:$G$45,2,FALSE))</f>
        <v/>
      </c>
      <c r="G11" s="6">
        <f>IF($C11="","",VLOOKUP($C11,'Account classes'!$A$6:$G$45,3,FALSE))</f>
        <v/>
      </c>
      <c r="H11" s="6">
        <f>IF($C11="","",VLOOKUP($C11,'Account classes'!$A$6:$G$45,4,FALSE))</f>
        <v/>
      </c>
      <c r="I11" s="6">
        <f>IF($C11="","",VLOOKUP($C11,'Account classes'!$A$6:$G$45,5,FALSE))</f>
        <v/>
      </c>
      <c r="J11" s="6">
        <f>IF($C11="","",VLOOKUP($C11,'Account classes'!$A$6:$G$45,6,FALSE))</f>
        <v/>
      </c>
      <c r="K11" s="6">
        <f>IF(OR($A11="",$C11=""),"",IF(INT($A11/1000)=VLOOKUP($C11,'Account classes'!$A$6:$G$45,7,FALSE),"OK","Check range"))</f>
        <v/>
      </c>
      <c r="L11" s="6">
        <f>IF($A11="","",IF(COUNTIF($A$7:$A$206,$A11&amp;"")&gt;1,"Duplicate","OK"))</f>
        <v/>
      </c>
      <c r="M11" s="5" t="inlineStr">
        <is>
          <t>Clear to zero when settled</t>
        </is>
      </c>
      <c r="N11" s="13" t="n">
        <v>1000</v>
      </c>
      <c r="O11" s="5" t="n"/>
      <c r="P11" s="6">
        <f>IF($N11="","",IF(COUNTIFS($A$7:$A$206,$N11&amp;"",$D$7:$D$206,"Heading")&gt;0,"OK","Parent not found"))</f>
        <v/>
      </c>
    </row>
    <row r="12">
      <c r="A12" s="11" t="n">
        <v>1100</v>
      </c>
      <c r="B12" s="12" t="inlineStr">
        <is>
          <t>Trade and other receivables</t>
        </is>
      </c>
      <c r="C12" s="5" t="inlineStr">
        <is>
          <t>Trade and other receivables</t>
        </is>
      </c>
      <c r="D12" s="5" t="inlineStr">
        <is>
          <t>Heading</t>
        </is>
      </c>
      <c r="E12" s="5" t="n"/>
      <c r="F12" s="6">
        <f>IF($C12="","",VLOOKUP($C12,'Account classes'!$A$6:$G$45,2,FALSE))</f>
        <v/>
      </c>
      <c r="G12" s="6">
        <f>IF($C12="","",VLOOKUP($C12,'Account classes'!$A$6:$G$45,3,FALSE))</f>
        <v/>
      </c>
      <c r="H12" s="6">
        <f>IF($C12="","",VLOOKUP($C12,'Account classes'!$A$6:$G$45,4,FALSE))</f>
        <v/>
      </c>
      <c r="I12" s="6">
        <f>IF($C12="","",VLOOKUP($C12,'Account classes'!$A$6:$G$45,5,FALSE))</f>
        <v/>
      </c>
      <c r="J12" s="6">
        <f>IF($C12="","",VLOOKUP($C12,'Account classes'!$A$6:$G$45,6,FALSE))</f>
        <v/>
      </c>
      <c r="K12" s="6">
        <f>IF(OR($A12="",$C12=""),"",IF(INT($A12/1000)=VLOOKUP($C12,'Account classes'!$A$6:$G$45,7,FALSE),"OK","Check range"))</f>
        <v/>
      </c>
      <c r="L12" s="6">
        <f>IF($A12="","",IF(COUNTIF($A$7:$A$206,$A12&amp;"")&gt;1,"Duplicate","OK"))</f>
        <v/>
      </c>
      <c r="M12" s="5" t="n"/>
      <c r="N12" s="13" t="n"/>
      <c r="O12" s="5" t="n"/>
      <c r="P12" s="6">
        <f>IF($N12="","",IF(COUNTIFS($A$7:$A$206,$N12&amp;"",$D$7:$D$206,"Heading")&gt;0,"OK","Parent not found"))</f>
        <v/>
      </c>
    </row>
    <row r="13">
      <c r="A13" s="13" t="n">
        <v>1110</v>
      </c>
      <c r="B13" s="5" t="inlineStr">
        <is>
          <t>Trade receivables</t>
        </is>
      </c>
      <c r="C13" s="5" t="inlineStr">
        <is>
          <t>Trade and other receivables</t>
        </is>
      </c>
      <c r="D13" s="5" t="inlineStr">
        <is>
          <t>Posting</t>
        </is>
      </c>
      <c r="E13" s="5" t="inlineStr">
        <is>
          <t>Accounts receivable</t>
        </is>
      </c>
      <c r="F13" s="6">
        <f>IF($C13="","",VLOOKUP($C13,'Account classes'!$A$6:$G$45,2,FALSE))</f>
        <v/>
      </c>
      <c r="G13" s="6">
        <f>IF($C13="","",VLOOKUP($C13,'Account classes'!$A$6:$G$45,3,FALSE))</f>
        <v/>
      </c>
      <c r="H13" s="6">
        <f>IF($C13="","",VLOOKUP($C13,'Account classes'!$A$6:$G$45,4,FALSE))</f>
        <v/>
      </c>
      <c r="I13" s="6">
        <f>IF($C13="","",VLOOKUP($C13,'Account classes'!$A$6:$G$45,5,FALSE))</f>
        <v/>
      </c>
      <c r="J13" s="6">
        <f>IF($C13="","",VLOOKUP($C13,'Account classes'!$A$6:$G$45,6,FALSE))</f>
        <v/>
      </c>
      <c r="K13" s="6">
        <f>IF(OR($A13="",$C13=""),"",IF(INT($A13/1000)=VLOOKUP($C13,'Account classes'!$A$6:$G$45,7,FALSE),"OK","Check range"))</f>
        <v/>
      </c>
      <c r="L13" s="6">
        <f>IF($A13="","",IF(COUNTIF($A$7:$A$206,$A13&amp;"")&gt;1,"Duplicate","OK"))</f>
        <v/>
      </c>
      <c r="M13" s="5" t="inlineStr">
        <is>
          <t>Control account - post via sales ledger only</t>
        </is>
      </c>
      <c r="N13" s="13" t="n">
        <v>1100</v>
      </c>
      <c r="O13" s="5" t="n"/>
      <c r="P13" s="6">
        <f>IF($N13="","",IF(COUNTIFS($A$7:$A$206,$N13&amp;"",$D$7:$D$206,"Heading")&gt;0,"OK","Parent not found"))</f>
        <v/>
      </c>
    </row>
    <row r="14">
      <c r="A14" s="13" t="n">
        <v>1120</v>
      </c>
      <c r="B14" s="5" t="inlineStr">
        <is>
          <t>Other receivables</t>
        </is>
      </c>
      <c r="C14" s="5" t="inlineStr">
        <is>
          <t>Trade and other receivables</t>
        </is>
      </c>
      <c r="D14" s="5" t="inlineStr">
        <is>
          <t>Posting</t>
        </is>
      </c>
      <c r="E14" s="5" t="n"/>
      <c r="F14" s="6">
        <f>IF($C14="","",VLOOKUP($C14,'Account classes'!$A$6:$G$45,2,FALSE))</f>
        <v/>
      </c>
      <c r="G14" s="6">
        <f>IF($C14="","",VLOOKUP($C14,'Account classes'!$A$6:$G$45,3,FALSE))</f>
        <v/>
      </c>
      <c r="H14" s="6">
        <f>IF($C14="","",VLOOKUP($C14,'Account classes'!$A$6:$G$45,4,FALSE))</f>
        <v/>
      </c>
      <c r="I14" s="6">
        <f>IF($C14="","",VLOOKUP($C14,'Account classes'!$A$6:$G$45,5,FALSE))</f>
        <v/>
      </c>
      <c r="J14" s="6">
        <f>IF($C14="","",VLOOKUP($C14,'Account classes'!$A$6:$G$45,6,FALSE))</f>
        <v/>
      </c>
      <c r="K14" s="6">
        <f>IF(OR($A14="",$C14=""),"",IF(INT($A14/1000)=VLOOKUP($C14,'Account classes'!$A$6:$G$45,7,FALSE),"OK","Check range"))</f>
        <v/>
      </c>
      <c r="L14" s="6">
        <f>IF($A14="","",IF(COUNTIF($A$7:$A$206,$A14&amp;"")&gt;1,"Duplicate","OK"))</f>
        <v/>
      </c>
      <c r="M14" s="5" t="n"/>
      <c r="N14" s="13" t="n">
        <v>1100</v>
      </c>
      <c r="O14" s="5" t="n"/>
      <c r="P14" s="6">
        <f>IF($N14="","",IF(COUNTIFS($A$7:$A$206,$N14&amp;"",$D$7:$D$206,"Heading")&gt;0,"OK","Parent not found"))</f>
        <v/>
      </c>
    </row>
    <row r="15">
      <c r="A15" s="13" t="n">
        <v>1130</v>
      </c>
      <c r="B15" s="5" t="inlineStr">
        <is>
          <t>Employee advances</t>
        </is>
      </c>
      <c r="C15" s="5" t="inlineStr">
        <is>
          <t>Trade and other receivables</t>
        </is>
      </c>
      <c r="D15" s="5" t="inlineStr">
        <is>
          <t>Posting</t>
        </is>
      </c>
      <c r="E15" s="5" t="n"/>
      <c r="F15" s="6">
        <f>IF($C15="","",VLOOKUP($C15,'Account classes'!$A$6:$G$45,2,FALSE))</f>
        <v/>
      </c>
      <c r="G15" s="6">
        <f>IF($C15="","",VLOOKUP($C15,'Account classes'!$A$6:$G$45,3,FALSE))</f>
        <v/>
      </c>
      <c r="H15" s="6">
        <f>IF($C15="","",VLOOKUP($C15,'Account classes'!$A$6:$G$45,4,FALSE))</f>
        <v/>
      </c>
      <c r="I15" s="6">
        <f>IF($C15="","",VLOOKUP($C15,'Account classes'!$A$6:$G$45,5,FALSE))</f>
        <v/>
      </c>
      <c r="J15" s="6">
        <f>IF($C15="","",VLOOKUP($C15,'Account classes'!$A$6:$G$45,6,FALSE))</f>
        <v/>
      </c>
      <c r="K15" s="6">
        <f>IF(OR($A15="",$C15=""),"",IF(INT($A15/1000)=VLOOKUP($C15,'Account classes'!$A$6:$G$45,7,FALSE),"OK","Check range"))</f>
        <v/>
      </c>
      <c r="L15" s="6">
        <f>IF($A15="","",IF(COUNTIF($A$7:$A$206,$A15&amp;"")&gt;1,"Duplicate","OK"))</f>
        <v/>
      </c>
      <c r="M15" s="5" t="n"/>
      <c r="N15" s="13" t="n">
        <v>1100</v>
      </c>
      <c r="O15" s="5" t="n"/>
      <c r="P15" s="6">
        <f>IF($N15="","",IF(COUNTIFS($A$7:$A$206,$N15&amp;"",$D$7:$D$206,"Heading")&gt;0,"OK","Parent not found"))</f>
        <v/>
      </c>
    </row>
    <row r="16">
      <c r="A16" s="13" t="n">
        <v>1140</v>
      </c>
      <c r="B16" s="5" t="inlineStr">
        <is>
          <t>VAT recoverable (input VAT)</t>
        </is>
      </c>
      <c r="C16" s="5" t="inlineStr">
        <is>
          <t>Trade and other receivables</t>
        </is>
      </c>
      <c r="D16" s="5" t="inlineStr">
        <is>
          <t>Posting</t>
        </is>
      </c>
      <c r="E16" s="5" t="inlineStr">
        <is>
          <t>VAT / tax</t>
        </is>
      </c>
      <c r="F16" s="6">
        <f>IF($C16="","",VLOOKUP($C16,'Account classes'!$A$6:$G$45,2,FALSE))</f>
        <v/>
      </c>
      <c r="G16" s="6">
        <f>IF($C16="","",VLOOKUP($C16,'Account classes'!$A$6:$G$45,3,FALSE))</f>
        <v/>
      </c>
      <c r="H16" s="6">
        <f>IF($C16="","",VLOOKUP($C16,'Account classes'!$A$6:$G$45,4,FALSE))</f>
        <v/>
      </c>
      <c r="I16" s="6">
        <f>IF($C16="","",VLOOKUP($C16,'Account classes'!$A$6:$G$45,5,FALSE))</f>
        <v/>
      </c>
      <c r="J16" s="6">
        <f>IF($C16="","",VLOOKUP($C16,'Account classes'!$A$6:$G$45,6,FALSE))</f>
        <v/>
      </c>
      <c r="K16" s="6">
        <f>IF(OR($A16="",$C16=""),"",IF(INT($A16/1000)=VLOOKUP($C16,'Account classes'!$A$6:$G$45,7,FALSE),"OK","Check range"))</f>
        <v/>
      </c>
      <c r="L16" s="6">
        <f>IF($A16="","",IF(COUNTIF($A$7:$A$206,$A16&amp;"")&gt;1,"Duplicate","OK"))</f>
        <v/>
      </c>
      <c r="M16" s="5" t="n"/>
      <c r="N16" s="13" t="n">
        <v>1100</v>
      </c>
      <c r="O16" s="5" t="n"/>
      <c r="P16" s="6">
        <f>IF($N16="","",IF(COUNTIFS($A$7:$A$206,$N16&amp;"",$D$7:$D$206,"Heading")&gt;0,"OK","Parent not found"))</f>
        <v/>
      </c>
    </row>
    <row r="17">
      <c r="A17" s="13" t="n">
        <v>1150</v>
      </c>
      <c r="B17" s="5" t="inlineStr">
        <is>
          <t>Prepayments</t>
        </is>
      </c>
      <c r="C17" s="5" t="inlineStr">
        <is>
          <t>Trade and other receivables</t>
        </is>
      </c>
      <c r="D17" s="5" t="inlineStr">
        <is>
          <t>Posting</t>
        </is>
      </c>
      <c r="E17" s="5" t="n"/>
      <c r="F17" s="6">
        <f>IF($C17="","",VLOOKUP($C17,'Account classes'!$A$6:$G$45,2,FALSE))</f>
        <v/>
      </c>
      <c r="G17" s="6">
        <f>IF($C17="","",VLOOKUP($C17,'Account classes'!$A$6:$G$45,3,FALSE))</f>
        <v/>
      </c>
      <c r="H17" s="6">
        <f>IF($C17="","",VLOOKUP($C17,'Account classes'!$A$6:$G$45,4,FALSE))</f>
        <v/>
      </c>
      <c r="I17" s="6">
        <f>IF($C17="","",VLOOKUP($C17,'Account classes'!$A$6:$G$45,5,FALSE))</f>
        <v/>
      </c>
      <c r="J17" s="6">
        <f>IF($C17="","",VLOOKUP($C17,'Account classes'!$A$6:$G$45,6,FALSE))</f>
        <v/>
      </c>
      <c r="K17" s="6">
        <f>IF(OR($A17="",$C17=""),"",IF(INT($A17/1000)=VLOOKUP($C17,'Account classes'!$A$6:$G$45,7,FALSE),"OK","Check range"))</f>
        <v/>
      </c>
      <c r="L17" s="6">
        <f>IF($A17="","",IF(COUNTIF($A$7:$A$206,$A17&amp;"")&gt;1,"Duplicate","OK"))</f>
        <v/>
      </c>
      <c r="M17" s="5" t="inlineStr">
        <is>
          <t>Release monthly</t>
        </is>
      </c>
      <c r="N17" s="13" t="n">
        <v>1100</v>
      </c>
      <c r="O17" s="5" t="n"/>
      <c r="P17" s="6">
        <f>IF($N17="","",IF(COUNTIFS($A$7:$A$206,$N17&amp;"",$D$7:$D$206,"Heading")&gt;0,"OK","Parent not found"))</f>
        <v/>
      </c>
    </row>
    <row r="18">
      <c r="A18" s="13" t="n">
        <v>1160</v>
      </c>
      <c r="B18" s="5" t="inlineStr">
        <is>
          <t>Accrued income (unbilled revenue)</t>
        </is>
      </c>
      <c r="C18" s="5" t="inlineStr">
        <is>
          <t>Trade and other receivables</t>
        </is>
      </c>
      <c r="D18" s="5" t="inlineStr">
        <is>
          <t>Posting</t>
        </is>
      </c>
      <c r="E18" s="5" t="n"/>
      <c r="F18" s="6">
        <f>IF($C18="","",VLOOKUP($C18,'Account classes'!$A$6:$G$45,2,FALSE))</f>
        <v/>
      </c>
      <c r="G18" s="6">
        <f>IF($C18="","",VLOOKUP($C18,'Account classes'!$A$6:$G$45,3,FALSE))</f>
        <v/>
      </c>
      <c r="H18" s="6">
        <f>IF($C18="","",VLOOKUP($C18,'Account classes'!$A$6:$G$45,4,FALSE))</f>
        <v/>
      </c>
      <c r="I18" s="6">
        <f>IF($C18="","",VLOOKUP($C18,'Account classes'!$A$6:$G$45,5,FALSE))</f>
        <v/>
      </c>
      <c r="J18" s="6">
        <f>IF($C18="","",VLOOKUP($C18,'Account classes'!$A$6:$G$45,6,FALSE))</f>
        <v/>
      </c>
      <c r="K18" s="6">
        <f>IF(OR($A18="",$C18=""),"",IF(INT($A18/1000)=VLOOKUP($C18,'Account classes'!$A$6:$G$45,7,FALSE),"OK","Check range"))</f>
        <v/>
      </c>
      <c r="L18" s="6">
        <f>IF($A18="","",IF(COUNTIF($A$7:$A$206,$A18&amp;"")&gt;1,"Duplicate","OK"))</f>
        <v/>
      </c>
      <c r="M18" s="5" t="inlineStr">
        <is>
          <t>IFRS 15 contract asset</t>
        </is>
      </c>
      <c r="N18" s="13" t="n">
        <v>1100</v>
      </c>
      <c r="O18" s="5" t="n"/>
      <c r="P18" s="6">
        <f>IF($N18="","",IF(COUNTIFS($A$7:$A$206,$N18&amp;"",$D$7:$D$206,"Heading")&gt;0,"OK","Parent not found"))</f>
        <v/>
      </c>
    </row>
    <row r="19">
      <c r="A19" s="13" t="n">
        <v>1190</v>
      </c>
      <c r="B19" s="5" t="inlineStr">
        <is>
          <t>Allowance for expected credit losses</t>
        </is>
      </c>
      <c r="C19" s="5" t="inlineStr">
        <is>
          <t>Current asset - contra</t>
        </is>
      </c>
      <c r="D19" s="5" t="inlineStr">
        <is>
          <t>Posting</t>
        </is>
      </c>
      <c r="E19" s="5" t="n"/>
      <c r="F19" s="6">
        <f>IF($C19="","",VLOOKUP($C19,'Account classes'!$A$6:$G$45,2,FALSE))</f>
        <v/>
      </c>
      <c r="G19" s="6">
        <f>IF($C19="","",VLOOKUP($C19,'Account classes'!$A$6:$G$45,3,FALSE))</f>
        <v/>
      </c>
      <c r="H19" s="6">
        <f>IF($C19="","",VLOOKUP($C19,'Account classes'!$A$6:$G$45,4,FALSE))</f>
        <v/>
      </c>
      <c r="I19" s="6">
        <f>IF($C19="","",VLOOKUP($C19,'Account classes'!$A$6:$G$45,5,FALSE))</f>
        <v/>
      </c>
      <c r="J19" s="6">
        <f>IF($C19="","",VLOOKUP($C19,'Account classes'!$A$6:$G$45,6,FALSE))</f>
        <v/>
      </c>
      <c r="K19" s="6">
        <f>IF(OR($A19="",$C19=""),"",IF(INT($A19/1000)=VLOOKUP($C19,'Account classes'!$A$6:$G$45,7,FALSE),"OK","Check range"))</f>
        <v/>
      </c>
      <c r="L19" s="6">
        <f>IF($A19="","",IF(COUNTIF($A$7:$A$206,$A19&amp;"")&gt;1,"Duplicate","OK"))</f>
        <v/>
      </c>
      <c r="M19" s="5" t="inlineStr">
        <is>
          <t>IFRS 9 - credit balance</t>
        </is>
      </c>
      <c r="N19" s="13" t="n">
        <v>1100</v>
      </c>
      <c r="O19" s="5" t="n"/>
      <c r="P19" s="6">
        <f>IF($N19="","",IF(COUNTIFS($A$7:$A$206,$N19&amp;"",$D$7:$D$206,"Heading")&gt;0,"OK","Parent not found"))</f>
        <v/>
      </c>
    </row>
    <row r="20">
      <c r="A20" s="11" t="n">
        <v>1200</v>
      </c>
      <c r="B20" s="12" t="inlineStr">
        <is>
          <t>Inventories</t>
        </is>
      </c>
      <c r="C20" s="5" t="inlineStr">
        <is>
          <t>Inventories</t>
        </is>
      </c>
      <c r="D20" s="5" t="inlineStr">
        <is>
          <t>Heading</t>
        </is>
      </c>
      <c r="E20" s="5" t="n"/>
      <c r="F20" s="6">
        <f>IF($C20="","",VLOOKUP($C20,'Account classes'!$A$6:$G$45,2,FALSE))</f>
        <v/>
      </c>
      <c r="G20" s="6">
        <f>IF($C20="","",VLOOKUP($C20,'Account classes'!$A$6:$G$45,3,FALSE))</f>
        <v/>
      </c>
      <c r="H20" s="6">
        <f>IF($C20="","",VLOOKUP($C20,'Account classes'!$A$6:$G$45,4,FALSE))</f>
        <v/>
      </c>
      <c r="I20" s="6">
        <f>IF($C20="","",VLOOKUP($C20,'Account classes'!$A$6:$G$45,5,FALSE))</f>
        <v/>
      </c>
      <c r="J20" s="6">
        <f>IF($C20="","",VLOOKUP($C20,'Account classes'!$A$6:$G$45,6,FALSE))</f>
        <v/>
      </c>
      <c r="K20" s="6">
        <f>IF(OR($A20="",$C20=""),"",IF(INT($A20/1000)=VLOOKUP($C20,'Account classes'!$A$6:$G$45,7,FALSE),"OK","Check range"))</f>
        <v/>
      </c>
      <c r="L20" s="6">
        <f>IF($A20="","",IF(COUNTIF($A$7:$A$206,$A20&amp;"")&gt;1,"Duplicate","OK"))</f>
        <v/>
      </c>
      <c r="M20" s="5" t="n"/>
      <c r="N20" s="13" t="n"/>
      <c r="O20" s="5" t="n"/>
      <c r="P20" s="6">
        <f>IF($N20="","",IF(COUNTIFS($A$7:$A$206,$N20&amp;"",$D$7:$D$206,"Heading")&gt;0,"OK","Parent not found"))</f>
        <v/>
      </c>
    </row>
    <row r="21">
      <c r="A21" s="13" t="n">
        <v>1210</v>
      </c>
      <c r="B21" s="5" t="inlineStr">
        <is>
          <t>Inventory - goods for resale</t>
        </is>
      </c>
      <c r="C21" s="5" t="inlineStr">
        <is>
          <t>Inventories</t>
        </is>
      </c>
      <c r="D21" s="5" t="inlineStr">
        <is>
          <t>Posting</t>
        </is>
      </c>
      <c r="E21" s="5" t="inlineStr">
        <is>
          <t>Inventory</t>
        </is>
      </c>
      <c r="F21" s="6">
        <f>IF($C21="","",VLOOKUP($C21,'Account classes'!$A$6:$G$45,2,FALSE))</f>
        <v/>
      </c>
      <c r="G21" s="6">
        <f>IF($C21="","",VLOOKUP($C21,'Account classes'!$A$6:$G$45,3,FALSE))</f>
        <v/>
      </c>
      <c r="H21" s="6">
        <f>IF($C21="","",VLOOKUP($C21,'Account classes'!$A$6:$G$45,4,FALSE))</f>
        <v/>
      </c>
      <c r="I21" s="6">
        <f>IF($C21="","",VLOOKUP($C21,'Account classes'!$A$6:$G$45,5,FALSE))</f>
        <v/>
      </c>
      <c r="J21" s="6">
        <f>IF($C21="","",VLOOKUP($C21,'Account classes'!$A$6:$G$45,6,FALSE))</f>
        <v/>
      </c>
      <c r="K21" s="6">
        <f>IF(OR($A21="",$C21=""),"",IF(INT($A21/1000)=VLOOKUP($C21,'Account classes'!$A$6:$G$45,7,FALSE),"OK","Check range"))</f>
        <v/>
      </c>
      <c r="L21" s="6">
        <f>IF($A21="","",IF(COUNTIF($A$7:$A$206,$A21&amp;"")&gt;1,"Duplicate","OK"))</f>
        <v/>
      </c>
      <c r="M21" s="5" t="inlineStr">
        <is>
          <t>Control account</t>
        </is>
      </c>
      <c r="N21" s="13" t="n">
        <v>1200</v>
      </c>
      <c r="O21" s="5" t="n"/>
      <c r="P21" s="6">
        <f>IF($N21="","",IF(COUNTIFS($A$7:$A$206,$N21&amp;"",$D$7:$D$206,"Heading")&gt;0,"OK","Parent not found"))</f>
        <v/>
      </c>
    </row>
    <row r="22">
      <c r="A22" s="13" t="n">
        <v>1220</v>
      </c>
      <c r="B22" s="5" t="inlineStr">
        <is>
          <t>Goods in transit</t>
        </is>
      </c>
      <c r="C22" s="5" t="inlineStr">
        <is>
          <t>Inventories</t>
        </is>
      </c>
      <c r="D22" s="5" t="inlineStr">
        <is>
          <t>Posting</t>
        </is>
      </c>
      <c r="E22" s="5" t="n"/>
      <c r="F22" s="6">
        <f>IF($C22="","",VLOOKUP($C22,'Account classes'!$A$6:$G$45,2,FALSE))</f>
        <v/>
      </c>
      <c r="G22" s="6">
        <f>IF($C22="","",VLOOKUP($C22,'Account classes'!$A$6:$G$45,3,FALSE))</f>
        <v/>
      </c>
      <c r="H22" s="6">
        <f>IF($C22="","",VLOOKUP($C22,'Account classes'!$A$6:$G$45,4,FALSE))</f>
        <v/>
      </c>
      <c r="I22" s="6">
        <f>IF($C22="","",VLOOKUP($C22,'Account classes'!$A$6:$G$45,5,FALSE))</f>
        <v/>
      </c>
      <c r="J22" s="6">
        <f>IF($C22="","",VLOOKUP($C22,'Account classes'!$A$6:$G$45,6,FALSE))</f>
        <v/>
      </c>
      <c r="K22" s="6">
        <f>IF(OR($A22="",$C22=""),"",IF(INT($A22/1000)=VLOOKUP($C22,'Account classes'!$A$6:$G$45,7,FALSE),"OK","Check range"))</f>
        <v/>
      </c>
      <c r="L22" s="6">
        <f>IF($A22="","",IF(COUNTIF($A$7:$A$206,$A22&amp;"")&gt;1,"Duplicate","OK"))</f>
        <v/>
      </c>
      <c r="M22" s="5" t="n"/>
      <c r="N22" s="13" t="n">
        <v>1200</v>
      </c>
      <c r="O22" s="5" t="n"/>
      <c r="P22" s="6">
        <f>IF($N22="","",IF(COUNTIFS($A$7:$A$206,$N22&amp;"",$D$7:$D$206,"Heading")&gt;0,"OK","Parent not found"))</f>
        <v/>
      </c>
    </row>
    <row r="23">
      <c r="A23" s="13" t="n">
        <v>1290</v>
      </c>
      <c r="B23" s="5" t="inlineStr">
        <is>
          <t>Inventory write-down allowance</t>
        </is>
      </c>
      <c r="C23" s="5" t="inlineStr">
        <is>
          <t>Current asset - contra</t>
        </is>
      </c>
      <c r="D23" s="5" t="inlineStr">
        <is>
          <t>Posting</t>
        </is>
      </c>
      <c r="E23" s="5" t="n"/>
      <c r="F23" s="6">
        <f>IF($C23="","",VLOOKUP($C23,'Account classes'!$A$6:$G$45,2,FALSE))</f>
        <v/>
      </c>
      <c r="G23" s="6">
        <f>IF($C23="","",VLOOKUP($C23,'Account classes'!$A$6:$G$45,3,FALSE))</f>
        <v/>
      </c>
      <c r="H23" s="6">
        <f>IF($C23="","",VLOOKUP($C23,'Account classes'!$A$6:$G$45,4,FALSE))</f>
        <v/>
      </c>
      <c r="I23" s="6">
        <f>IF($C23="","",VLOOKUP($C23,'Account classes'!$A$6:$G$45,5,FALSE))</f>
        <v/>
      </c>
      <c r="J23" s="6">
        <f>IF($C23="","",VLOOKUP($C23,'Account classes'!$A$6:$G$45,6,FALSE))</f>
        <v/>
      </c>
      <c r="K23" s="6">
        <f>IF(OR($A23="",$C23=""),"",IF(INT($A23/1000)=VLOOKUP($C23,'Account classes'!$A$6:$G$45,7,FALSE),"OK","Check range"))</f>
        <v/>
      </c>
      <c r="L23" s="6">
        <f>IF($A23="","",IF(COUNTIF($A$7:$A$206,$A23&amp;"")&gt;1,"Duplicate","OK"))</f>
        <v/>
      </c>
      <c r="M23" s="5" t="inlineStr">
        <is>
          <t>IAS 2 net realisable value</t>
        </is>
      </c>
      <c r="N23" s="13" t="n">
        <v>1200</v>
      </c>
      <c r="O23" s="5" t="n"/>
      <c r="P23" s="6">
        <f>IF($N23="","",IF(COUNTIFS($A$7:$A$206,$N23&amp;"",$D$7:$D$206,"Heading")&gt;0,"OK","Parent not found"))</f>
        <v/>
      </c>
    </row>
    <row r="24">
      <c r="A24" s="11" t="n">
        <v>1300</v>
      </c>
      <c r="B24" s="12" t="inlineStr">
        <is>
          <t>Other current assets</t>
        </is>
      </c>
      <c r="C24" s="5" t="inlineStr">
        <is>
          <t>Other current assets</t>
        </is>
      </c>
      <c r="D24" s="5" t="inlineStr">
        <is>
          <t>Heading</t>
        </is>
      </c>
      <c r="E24" s="5" t="n"/>
      <c r="F24" s="6">
        <f>IF($C24="","",VLOOKUP($C24,'Account classes'!$A$6:$G$45,2,FALSE))</f>
        <v/>
      </c>
      <c r="G24" s="6">
        <f>IF($C24="","",VLOOKUP($C24,'Account classes'!$A$6:$G$45,3,FALSE))</f>
        <v/>
      </c>
      <c r="H24" s="6">
        <f>IF($C24="","",VLOOKUP($C24,'Account classes'!$A$6:$G$45,4,FALSE))</f>
        <v/>
      </c>
      <c r="I24" s="6">
        <f>IF($C24="","",VLOOKUP($C24,'Account classes'!$A$6:$G$45,5,FALSE))</f>
        <v/>
      </c>
      <c r="J24" s="6">
        <f>IF($C24="","",VLOOKUP($C24,'Account classes'!$A$6:$G$45,6,FALSE))</f>
        <v/>
      </c>
      <c r="K24" s="6">
        <f>IF(OR($A24="",$C24=""),"",IF(INT($A24/1000)=VLOOKUP($C24,'Account classes'!$A$6:$G$45,7,FALSE),"OK","Check range"))</f>
        <v/>
      </c>
      <c r="L24" s="6">
        <f>IF($A24="","",IF(COUNTIF($A$7:$A$206,$A24&amp;"")&gt;1,"Duplicate","OK"))</f>
        <v/>
      </c>
      <c r="M24" s="5" t="n"/>
      <c r="N24" s="13" t="n"/>
      <c r="O24" s="5" t="n"/>
      <c r="P24" s="6">
        <f>IF($N24="","",IF(COUNTIFS($A$7:$A$206,$N24&amp;"",$D$7:$D$206,"Heading")&gt;0,"OK","Parent not found"))</f>
        <v/>
      </c>
    </row>
    <row r="25">
      <c r="A25" s="13" t="n">
        <v>1310</v>
      </c>
      <c r="B25" s="5" t="inlineStr">
        <is>
          <t>Short-term deposits and guarantees</t>
        </is>
      </c>
      <c r="C25" s="5" t="inlineStr">
        <is>
          <t>Other current assets</t>
        </is>
      </c>
      <c r="D25" s="5" t="inlineStr">
        <is>
          <t>Posting</t>
        </is>
      </c>
      <c r="E25" s="5" t="n"/>
      <c r="F25" s="6">
        <f>IF($C25="","",VLOOKUP($C25,'Account classes'!$A$6:$G$45,2,FALSE))</f>
        <v/>
      </c>
      <c r="G25" s="6">
        <f>IF($C25="","",VLOOKUP($C25,'Account classes'!$A$6:$G$45,3,FALSE))</f>
        <v/>
      </c>
      <c r="H25" s="6">
        <f>IF($C25="","",VLOOKUP($C25,'Account classes'!$A$6:$G$45,4,FALSE))</f>
        <v/>
      </c>
      <c r="I25" s="6">
        <f>IF($C25="","",VLOOKUP($C25,'Account classes'!$A$6:$G$45,5,FALSE))</f>
        <v/>
      </c>
      <c r="J25" s="6">
        <f>IF($C25="","",VLOOKUP($C25,'Account classes'!$A$6:$G$45,6,FALSE))</f>
        <v/>
      </c>
      <c r="K25" s="6">
        <f>IF(OR($A25="",$C25=""),"",IF(INT($A25/1000)=VLOOKUP($C25,'Account classes'!$A$6:$G$45,7,FALSE),"OK","Check range"))</f>
        <v/>
      </c>
      <c r="L25" s="6">
        <f>IF($A25="","",IF(COUNTIF($A$7:$A$206,$A25&amp;"")&gt;1,"Duplicate","OK"))</f>
        <v/>
      </c>
      <c r="M25" s="5" t="n"/>
      <c r="N25" s="13" t="n">
        <v>1300</v>
      </c>
      <c r="O25" s="5" t="n"/>
      <c r="P25" s="6">
        <f>IF($N25="","",IF(COUNTIFS($A$7:$A$206,$N25&amp;"",$D$7:$D$206,"Heading")&gt;0,"OK","Parent not found"))</f>
        <v/>
      </c>
    </row>
    <row r="26">
      <c r="A26" s="13" t="n">
        <v>1390</v>
      </c>
      <c r="B26" s="5" t="inlineStr">
        <is>
          <t>Suspense - clear before close</t>
        </is>
      </c>
      <c r="C26" s="5" t="inlineStr">
        <is>
          <t>Other current assets</t>
        </is>
      </c>
      <c r="D26" s="5" t="inlineStr">
        <is>
          <t>Posting</t>
        </is>
      </c>
      <c r="E26" s="5" t="n"/>
      <c r="F26" s="6">
        <f>IF($C26="","",VLOOKUP($C26,'Account classes'!$A$6:$G$45,2,FALSE))</f>
        <v/>
      </c>
      <c r="G26" s="6">
        <f>IF($C26="","",VLOOKUP($C26,'Account classes'!$A$6:$G$45,3,FALSE))</f>
        <v/>
      </c>
      <c r="H26" s="6">
        <f>IF($C26="","",VLOOKUP($C26,'Account classes'!$A$6:$G$45,4,FALSE))</f>
        <v/>
      </c>
      <c r="I26" s="6">
        <f>IF($C26="","",VLOOKUP($C26,'Account classes'!$A$6:$G$45,5,FALSE))</f>
        <v/>
      </c>
      <c r="J26" s="6">
        <f>IF($C26="","",VLOOKUP($C26,'Account classes'!$A$6:$G$45,6,FALSE))</f>
        <v/>
      </c>
      <c r="K26" s="6">
        <f>IF(OR($A26="",$C26=""),"",IF(INT($A26/1000)=VLOOKUP($C26,'Account classes'!$A$6:$G$45,7,FALSE),"OK","Check range"))</f>
        <v/>
      </c>
      <c r="L26" s="6">
        <f>IF($A26="","",IF(COUNTIF($A$7:$A$206,$A26&amp;"")&gt;1,"Duplicate","OK"))</f>
        <v/>
      </c>
      <c r="M26" s="5" t="inlineStr">
        <is>
          <t>Must be zero at every month end</t>
        </is>
      </c>
      <c r="N26" s="13" t="n">
        <v>1300</v>
      </c>
      <c r="O26" s="5" t="n"/>
      <c r="P26" s="6">
        <f>IF($N26="","",IF(COUNTIFS($A$7:$A$206,$N26&amp;"",$D$7:$D$206,"Heading")&gt;0,"OK","Parent not found"))</f>
        <v/>
      </c>
    </row>
    <row r="27">
      <c r="A27" s="11" t="n">
        <v>1500</v>
      </c>
      <c r="B27" s="12" t="inlineStr">
        <is>
          <t>Property, plant and equipment</t>
        </is>
      </c>
      <c r="C27" s="5" t="inlineStr">
        <is>
          <t>Property, plant and equipment</t>
        </is>
      </c>
      <c r="D27" s="5" t="inlineStr">
        <is>
          <t>Heading</t>
        </is>
      </c>
      <c r="E27" s="5" t="n"/>
      <c r="F27" s="6">
        <f>IF($C27="","",VLOOKUP($C27,'Account classes'!$A$6:$G$45,2,FALSE))</f>
        <v/>
      </c>
      <c r="G27" s="6">
        <f>IF($C27="","",VLOOKUP($C27,'Account classes'!$A$6:$G$45,3,FALSE))</f>
        <v/>
      </c>
      <c r="H27" s="6">
        <f>IF($C27="","",VLOOKUP($C27,'Account classes'!$A$6:$G$45,4,FALSE))</f>
        <v/>
      </c>
      <c r="I27" s="6">
        <f>IF($C27="","",VLOOKUP($C27,'Account classes'!$A$6:$G$45,5,FALSE))</f>
        <v/>
      </c>
      <c r="J27" s="6">
        <f>IF($C27="","",VLOOKUP($C27,'Account classes'!$A$6:$G$45,6,FALSE))</f>
        <v/>
      </c>
      <c r="K27" s="6">
        <f>IF(OR($A27="",$C27=""),"",IF(INT($A27/1000)=VLOOKUP($C27,'Account classes'!$A$6:$G$45,7,FALSE),"OK","Check range"))</f>
        <v/>
      </c>
      <c r="L27" s="6">
        <f>IF($A27="","",IF(COUNTIF($A$7:$A$206,$A27&amp;"")&gt;1,"Duplicate","OK"))</f>
        <v/>
      </c>
      <c r="M27" s="5" t="n"/>
      <c r="N27" s="13" t="n"/>
      <c r="O27" s="5" t="n"/>
      <c r="P27" s="6">
        <f>IF($N27="","",IF(COUNTIFS($A$7:$A$206,$N27&amp;"",$D$7:$D$206,"Heading")&gt;0,"OK","Parent not found"))</f>
        <v/>
      </c>
    </row>
    <row r="28">
      <c r="A28" s="13" t="n">
        <v>1510</v>
      </c>
      <c r="B28" s="5" t="inlineStr">
        <is>
          <t>Land and buildings</t>
        </is>
      </c>
      <c r="C28" s="5" t="inlineStr">
        <is>
          <t>Property, plant and equipment</t>
        </is>
      </c>
      <c r="D28" s="5" t="inlineStr">
        <is>
          <t>Posting</t>
        </is>
      </c>
      <c r="E28" s="5" t="inlineStr">
        <is>
          <t>Fixed assets</t>
        </is>
      </c>
      <c r="F28" s="6">
        <f>IF($C28="","",VLOOKUP($C28,'Account classes'!$A$6:$G$45,2,FALSE))</f>
        <v/>
      </c>
      <c r="G28" s="6">
        <f>IF($C28="","",VLOOKUP($C28,'Account classes'!$A$6:$G$45,3,FALSE))</f>
        <v/>
      </c>
      <c r="H28" s="6">
        <f>IF($C28="","",VLOOKUP($C28,'Account classes'!$A$6:$G$45,4,FALSE))</f>
        <v/>
      </c>
      <c r="I28" s="6">
        <f>IF($C28="","",VLOOKUP($C28,'Account classes'!$A$6:$G$45,5,FALSE))</f>
        <v/>
      </c>
      <c r="J28" s="6">
        <f>IF($C28="","",VLOOKUP($C28,'Account classes'!$A$6:$G$45,6,FALSE))</f>
        <v/>
      </c>
      <c r="K28" s="6">
        <f>IF(OR($A28="",$C28=""),"",IF(INT($A28/1000)=VLOOKUP($C28,'Account classes'!$A$6:$G$45,7,FALSE),"OK","Check range"))</f>
        <v/>
      </c>
      <c r="L28" s="6">
        <f>IF($A28="","",IF(COUNTIF($A$7:$A$206,$A28&amp;"")&gt;1,"Duplicate","OK"))</f>
        <v/>
      </c>
      <c r="M28" s="5" t="inlineStr">
        <is>
          <t>IAS 16</t>
        </is>
      </c>
      <c r="N28" s="13" t="n">
        <v>1500</v>
      </c>
      <c r="O28" s="5" t="n"/>
      <c r="P28" s="6">
        <f>IF($N28="","",IF(COUNTIFS($A$7:$A$206,$N28&amp;"",$D$7:$D$206,"Heading")&gt;0,"OK","Parent not found"))</f>
        <v/>
      </c>
    </row>
    <row r="29">
      <c r="A29" s="13" t="n">
        <v>1520</v>
      </c>
      <c r="B29" s="5" t="inlineStr">
        <is>
          <t>Leasehold improvements</t>
        </is>
      </c>
      <c r="C29" s="5" t="inlineStr">
        <is>
          <t>Property, plant and equipment</t>
        </is>
      </c>
      <c r="D29" s="5" t="inlineStr">
        <is>
          <t>Posting</t>
        </is>
      </c>
      <c r="E29" s="5" t="inlineStr">
        <is>
          <t>Fixed assets</t>
        </is>
      </c>
      <c r="F29" s="6">
        <f>IF($C29="","",VLOOKUP($C29,'Account classes'!$A$6:$G$45,2,FALSE))</f>
        <v/>
      </c>
      <c r="G29" s="6">
        <f>IF($C29="","",VLOOKUP($C29,'Account classes'!$A$6:$G$45,3,FALSE))</f>
        <v/>
      </c>
      <c r="H29" s="6">
        <f>IF($C29="","",VLOOKUP($C29,'Account classes'!$A$6:$G$45,4,FALSE))</f>
        <v/>
      </c>
      <c r="I29" s="6">
        <f>IF($C29="","",VLOOKUP($C29,'Account classes'!$A$6:$G$45,5,FALSE))</f>
        <v/>
      </c>
      <c r="J29" s="6">
        <f>IF($C29="","",VLOOKUP($C29,'Account classes'!$A$6:$G$45,6,FALSE))</f>
        <v/>
      </c>
      <c r="K29" s="6">
        <f>IF(OR($A29="",$C29=""),"",IF(INT($A29/1000)=VLOOKUP($C29,'Account classes'!$A$6:$G$45,7,FALSE),"OK","Check range"))</f>
        <v/>
      </c>
      <c r="L29" s="6">
        <f>IF($A29="","",IF(COUNTIF($A$7:$A$206,$A29&amp;"")&gt;1,"Duplicate","OK"))</f>
        <v/>
      </c>
      <c r="M29" s="5" t="n"/>
      <c r="N29" s="13" t="n">
        <v>1500</v>
      </c>
      <c r="O29" s="5" t="n"/>
      <c r="P29" s="6">
        <f>IF($N29="","",IF(COUNTIFS($A$7:$A$206,$N29&amp;"",$D$7:$D$206,"Heading")&gt;0,"OK","Parent not found"))</f>
        <v/>
      </c>
    </row>
    <row r="30">
      <c r="A30" s="13" t="n">
        <v>1530</v>
      </c>
      <c r="B30" s="5" t="inlineStr">
        <is>
          <t>Plant and machinery</t>
        </is>
      </c>
      <c r="C30" s="5" t="inlineStr">
        <is>
          <t>Property, plant and equipment</t>
        </is>
      </c>
      <c r="D30" s="5" t="inlineStr">
        <is>
          <t>Posting</t>
        </is>
      </c>
      <c r="E30" s="5" t="inlineStr">
        <is>
          <t>Fixed assets</t>
        </is>
      </c>
      <c r="F30" s="6">
        <f>IF($C30="","",VLOOKUP($C30,'Account classes'!$A$6:$G$45,2,FALSE))</f>
        <v/>
      </c>
      <c r="G30" s="6">
        <f>IF($C30="","",VLOOKUP($C30,'Account classes'!$A$6:$G$45,3,FALSE))</f>
        <v/>
      </c>
      <c r="H30" s="6">
        <f>IF($C30="","",VLOOKUP($C30,'Account classes'!$A$6:$G$45,4,FALSE))</f>
        <v/>
      </c>
      <c r="I30" s="6">
        <f>IF($C30="","",VLOOKUP($C30,'Account classes'!$A$6:$G$45,5,FALSE))</f>
        <v/>
      </c>
      <c r="J30" s="6">
        <f>IF($C30="","",VLOOKUP($C30,'Account classes'!$A$6:$G$45,6,FALSE))</f>
        <v/>
      </c>
      <c r="K30" s="6">
        <f>IF(OR($A30="",$C30=""),"",IF(INT($A30/1000)=VLOOKUP($C30,'Account classes'!$A$6:$G$45,7,FALSE),"OK","Check range"))</f>
        <v/>
      </c>
      <c r="L30" s="6">
        <f>IF($A30="","",IF(COUNTIF($A$7:$A$206,$A30&amp;"")&gt;1,"Duplicate","OK"))</f>
        <v/>
      </c>
      <c r="M30" s="5" t="n"/>
      <c r="N30" s="13" t="n">
        <v>1500</v>
      </c>
      <c r="O30" s="5" t="n"/>
      <c r="P30" s="6">
        <f>IF($N30="","",IF(COUNTIFS($A$7:$A$206,$N30&amp;"",$D$7:$D$206,"Heading")&gt;0,"OK","Parent not found"))</f>
        <v/>
      </c>
    </row>
    <row r="31">
      <c r="A31" s="13" t="n">
        <v>1540</v>
      </c>
      <c r="B31" s="5" t="inlineStr">
        <is>
          <t>Motor vehicles</t>
        </is>
      </c>
      <c r="C31" s="5" t="inlineStr">
        <is>
          <t>Property, plant and equipment</t>
        </is>
      </c>
      <c r="D31" s="5" t="inlineStr">
        <is>
          <t>Posting</t>
        </is>
      </c>
      <c r="E31" s="5" t="inlineStr">
        <is>
          <t>Fixed assets</t>
        </is>
      </c>
      <c r="F31" s="6">
        <f>IF($C31="","",VLOOKUP($C31,'Account classes'!$A$6:$G$45,2,FALSE))</f>
        <v/>
      </c>
      <c r="G31" s="6">
        <f>IF($C31="","",VLOOKUP($C31,'Account classes'!$A$6:$G$45,3,FALSE))</f>
        <v/>
      </c>
      <c r="H31" s="6">
        <f>IF($C31="","",VLOOKUP($C31,'Account classes'!$A$6:$G$45,4,FALSE))</f>
        <v/>
      </c>
      <c r="I31" s="6">
        <f>IF($C31="","",VLOOKUP($C31,'Account classes'!$A$6:$G$45,5,FALSE))</f>
        <v/>
      </c>
      <c r="J31" s="6">
        <f>IF($C31="","",VLOOKUP($C31,'Account classes'!$A$6:$G$45,6,FALSE))</f>
        <v/>
      </c>
      <c r="K31" s="6">
        <f>IF(OR($A31="",$C31=""),"",IF(INT($A31/1000)=VLOOKUP($C31,'Account classes'!$A$6:$G$45,7,FALSE),"OK","Check range"))</f>
        <v/>
      </c>
      <c r="L31" s="6">
        <f>IF($A31="","",IF(COUNTIF($A$7:$A$206,$A31&amp;"")&gt;1,"Duplicate","OK"))</f>
        <v/>
      </c>
      <c r="M31" s="5" t="n"/>
      <c r="N31" s="13" t="n">
        <v>1500</v>
      </c>
      <c r="O31" s="5" t="n"/>
      <c r="P31" s="6">
        <f>IF($N31="","",IF(COUNTIFS($A$7:$A$206,$N31&amp;"",$D$7:$D$206,"Heading")&gt;0,"OK","Parent not found"))</f>
        <v/>
      </c>
    </row>
    <row r="32">
      <c r="A32" s="13" t="n">
        <v>1550</v>
      </c>
      <c r="B32" s="5" t="inlineStr">
        <is>
          <t>Furniture and fittings</t>
        </is>
      </c>
      <c r="C32" s="5" t="inlineStr">
        <is>
          <t>Property, plant and equipment</t>
        </is>
      </c>
      <c r="D32" s="5" t="inlineStr">
        <is>
          <t>Posting</t>
        </is>
      </c>
      <c r="E32" s="5" t="inlineStr">
        <is>
          <t>Fixed assets</t>
        </is>
      </c>
      <c r="F32" s="6">
        <f>IF($C32="","",VLOOKUP($C32,'Account classes'!$A$6:$G$45,2,FALSE))</f>
        <v/>
      </c>
      <c r="G32" s="6">
        <f>IF($C32="","",VLOOKUP($C32,'Account classes'!$A$6:$G$45,3,FALSE))</f>
        <v/>
      </c>
      <c r="H32" s="6">
        <f>IF($C32="","",VLOOKUP($C32,'Account classes'!$A$6:$G$45,4,FALSE))</f>
        <v/>
      </c>
      <c r="I32" s="6">
        <f>IF($C32="","",VLOOKUP($C32,'Account classes'!$A$6:$G$45,5,FALSE))</f>
        <v/>
      </c>
      <c r="J32" s="6">
        <f>IF($C32="","",VLOOKUP($C32,'Account classes'!$A$6:$G$45,6,FALSE))</f>
        <v/>
      </c>
      <c r="K32" s="6">
        <f>IF(OR($A32="",$C32=""),"",IF(INT($A32/1000)=VLOOKUP($C32,'Account classes'!$A$6:$G$45,7,FALSE),"OK","Check range"))</f>
        <v/>
      </c>
      <c r="L32" s="6">
        <f>IF($A32="","",IF(COUNTIF($A$7:$A$206,$A32&amp;"")&gt;1,"Duplicate","OK"))</f>
        <v/>
      </c>
      <c r="M32" s="5" t="n"/>
      <c r="N32" s="13" t="n">
        <v>1500</v>
      </c>
      <c r="O32" s="5" t="n"/>
      <c r="P32" s="6">
        <f>IF($N32="","",IF(COUNTIFS($A$7:$A$206,$N32&amp;"",$D$7:$D$206,"Heading")&gt;0,"OK","Parent not found"))</f>
        <v/>
      </c>
    </row>
    <row r="33">
      <c r="A33" s="13" t="n">
        <v>1560</v>
      </c>
      <c r="B33" s="5" t="inlineStr">
        <is>
          <t>IT equipment</t>
        </is>
      </c>
      <c r="C33" s="5" t="inlineStr">
        <is>
          <t>Property, plant and equipment</t>
        </is>
      </c>
      <c r="D33" s="5" t="inlineStr">
        <is>
          <t>Posting</t>
        </is>
      </c>
      <c r="E33" s="5" t="inlineStr">
        <is>
          <t>Fixed assets</t>
        </is>
      </c>
      <c r="F33" s="6">
        <f>IF($C33="","",VLOOKUP($C33,'Account classes'!$A$6:$G$45,2,FALSE))</f>
        <v/>
      </c>
      <c r="G33" s="6">
        <f>IF($C33="","",VLOOKUP($C33,'Account classes'!$A$6:$G$45,3,FALSE))</f>
        <v/>
      </c>
      <c r="H33" s="6">
        <f>IF($C33="","",VLOOKUP($C33,'Account classes'!$A$6:$G$45,4,FALSE))</f>
        <v/>
      </c>
      <c r="I33" s="6">
        <f>IF($C33="","",VLOOKUP($C33,'Account classes'!$A$6:$G$45,5,FALSE))</f>
        <v/>
      </c>
      <c r="J33" s="6">
        <f>IF($C33="","",VLOOKUP($C33,'Account classes'!$A$6:$G$45,6,FALSE))</f>
        <v/>
      </c>
      <c r="K33" s="6">
        <f>IF(OR($A33="",$C33=""),"",IF(INT($A33/1000)=VLOOKUP($C33,'Account classes'!$A$6:$G$45,7,FALSE),"OK","Check range"))</f>
        <v/>
      </c>
      <c r="L33" s="6">
        <f>IF($A33="","",IF(COUNTIF($A$7:$A$206,$A33&amp;"")&gt;1,"Duplicate","OK"))</f>
        <v/>
      </c>
      <c r="M33" s="5" t="n"/>
      <c r="N33" s="13" t="n">
        <v>1500</v>
      </c>
      <c r="O33" s="5" t="n"/>
      <c r="P33" s="6">
        <f>IF($N33="","",IF(COUNTIFS($A$7:$A$206,$N33&amp;"",$D$7:$D$206,"Heading")&gt;0,"OK","Parent not found"))</f>
        <v/>
      </c>
    </row>
    <row r="34">
      <c r="A34" s="13" t="n">
        <v>1570</v>
      </c>
      <c r="B34" s="5" t="inlineStr">
        <is>
          <t>Right-of-use assets</t>
        </is>
      </c>
      <c r="C34" s="5" t="inlineStr">
        <is>
          <t>Property, plant and equipment</t>
        </is>
      </c>
      <c r="D34" s="5" t="inlineStr">
        <is>
          <t>Posting</t>
        </is>
      </c>
      <c r="E34" s="5" t="inlineStr">
        <is>
          <t>Fixed assets</t>
        </is>
      </c>
      <c r="F34" s="6">
        <f>IF($C34="","",VLOOKUP($C34,'Account classes'!$A$6:$G$45,2,FALSE))</f>
        <v/>
      </c>
      <c r="G34" s="6">
        <f>IF($C34="","",VLOOKUP($C34,'Account classes'!$A$6:$G$45,3,FALSE))</f>
        <v/>
      </c>
      <c r="H34" s="6">
        <f>IF($C34="","",VLOOKUP($C34,'Account classes'!$A$6:$G$45,4,FALSE))</f>
        <v/>
      </c>
      <c r="I34" s="6">
        <f>IF($C34="","",VLOOKUP($C34,'Account classes'!$A$6:$G$45,5,FALSE))</f>
        <v/>
      </c>
      <c r="J34" s="6">
        <f>IF($C34="","",VLOOKUP($C34,'Account classes'!$A$6:$G$45,6,FALSE))</f>
        <v/>
      </c>
      <c r="K34" s="6">
        <f>IF(OR($A34="",$C34=""),"",IF(INT($A34/1000)=VLOOKUP($C34,'Account classes'!$A$6:$G$45,7,FALSE),"OK","Check range"))</f>
        <v/>
      </c>
      <c r="L34" s="6">
        <f>IF($A34="","",IF(COUNTIF($A$7:$A$206,$A34&amp;"")&gt;1,"Duplicate","OK"))</f>
        <v/>
      </c>
      <c r="M34" s="5" t="inlineStr">
        <is>
          <t>IFRS 16 leases</t>
        </is>
      </c>
      <c r="N34" s="13" t="n">
        <v>1500</v>
      </c>
      <c r="O34" s="5" t="n"/>
      <c r="P34" s="6">
        <f>IF($N34="","",IF(COUNTIFS($A$7:$A$206,$N34&amp;"",$D$7:$D$206,"Heading")&gt;0,"OK","Parent not found"))</f>
        <v/>
      </c>
    </row>
    <row r="35">
      <c r="A35" s="13" t="n">
        <v>1580</v>
      </c>
      <c r="B35" s="5" t="inlineStr">
        <is>
          <t>Assets under construction</t>
        </is>
      </c>
      <c r="C35" s="5" t="inlineStr">
        <is>
          <t>Property, plant and equipment</t>
        </is>
      </c>
      <c r="D35" s="5" t="inlineStr">
        <is>
          <t>Posting</t>
        </is>
      </c>
      <c r="E35" s="5" t="inlineStr">
        <is>
          <t>Fixed assets</t>
        </is>
      </c>
      <c r="F35" s="6">
        <f>IF($C35="","",VLOOKUP($C35,'Account classes'!$A$6:$G$45,2,FALSE))</f>
        <v/>
      </c>
      <c r="G35" s="6">
        <f>IF($C35="","",VLOOKUP($C35,'Account classes'!$A$6:$G$45,3,FALSE))</f>
        <v/>
      </c>
      <c r="H35" s="6">
        <f>IF($C35="","",VLOOKUP($C35,'Account classes'!$A$6:$G$45,4,FALSE))</f>
        <v/>
      </c>
      <c r="I35" s="6">
        <f>IF($C35="","",VLOOKUP($C35,'Account classes'!$A$6:$G$45,5,FALSE))</f>
        <v/>
      </c>
      <c r="J35" s="6">
        <f>IF($C35="","",VLOOKUP($C35,'Account classes'!$A$6:$G$45,6,FALSE))</f>
        <v/>
      </c>
      <c r="K35" s="6">
        <f>IF(OR($A35="",$C35=""),"",IF(INT($A35/1000)=VLOOKUP($C35,'Account classes'!$A$6:$G$45,7,FALSE),"OK","Check range"))</f>
        <v/>
      </c>
      <c r="L35" s="6">
        <f>IF($A35="","",IF(COUNTIF($A$7:$A$206,$A35&amp;"")&gt;1,"Duplicate","OK"))</f>
        <v/>
      </c>
      <c r="M35" s="5" t="inlineStr">
        <is>
          <t>Not depreciated until ready for use</t>
        </is>
      </c>
      <c r="N35" s="13" t="n">
        <v>1500</v>
      </c>
      <c r="O35" s="5" t="n"/>
      <c r="P35" s="6">
        <f>IF($N35="","",IF(COUNTIFS($A$7:$A$206,$N35&amp;"",$D$7:$D$206,"Heading")&gt;0,"OK","Parent not found"))</f>
        <v/>
      </c>
    </row>
    <row r="36">
      <c r="A36" s="11" t="n">
        <v>1600</v>
      </c>
      <c r="B36" s="12" t="inlineStr">
        <is>
          <t>Accumulated depreciation</t>
        </is>
      </c>
      <c r="C36" s="5" t="inlineStr">
        <is>
          <t>Non-current asset - contra</t>
        </is>
      </c>
      <c r="D36" s="5" t="inlineStr">
        <is>
          <t>Heading</t>
        </is>
      </c>
      <c r="E36" s="5" t="n"/>
      <c r="F36" s="6">
        <f>IF($C36="","",VLOOKUP($C36,'Account classes'!$A$6:$G$45,2,FALSE))</f>
        <v/>
      </c>
      <c r="G36" s="6">
        <f>IF($C36="","",VLOOKUP($C36,'Account classes'!$A$6:$G$45,3,FALSE))</f>
        <v/>
      </c>
      <c r="H36" s="6">
        <f>IF($C36="","",VLOOKUP($C36,'Account classes'!$A$6:$G$45,4,FALSE))</f>
        <v/>
      </c>
      <c r="I36" s="6">
        <f>IF($C36="","",VLOOKUP($C36,'Account classes'!$A$6:$G$45,5,FALSE))</f>
        <v/>
      </c>
      <c r="J36" s="6">
        <f>IF($C36="","",VLOOKUP($C36,'Account classes'!$A$6:$G$45,6,FALSE))</f>
        <v/>
      </c>
      <c r="K36" s="6">
        <f>IF(OR($A36="",$C36=""),"",IF(INT($A36/1000)=VLOOKUP($C36,'Account classes'!$A$6:$G$45,7,FALSE),"OK","Check range"))</f>
        <v/>
      </c>
      <c r="L36" s="6">
        <f>IF($A36="","",IF(COUNTIF($A$7:$A$206,$A36&amp;"")&gt;1,"Duplicate","OK"))</f>
        <v/>
      </c>
      <c r="M36" s="5" t="n"/>
      <c r="N36" s="13" t="n"/>
      <c r="O36" s="5" t="n"/>
      <c r="P36" s="6">
        <f>IF($N36="","",IF(COUNTIFS($A$7:$A$206,$N36&amp;"",$D$7:$D$206,"Heading")&gt;0,"OK","Parent not found"))</f>
        <v/>
      </c>
    </row>
    <row r="37">
      <c r="A37" s="13" t="n">
        <v>1610</v>
      </c>
      <c r="B37" s="5" t="inlineStr">
        <is>
          <t>Accumulated depreciation - buildings</t>
        </is>
      </c>
      <c r="C37" s="5" t="inlineStr">
        <is>
          <t>Non-current asset - contra</t>
        </is>
      </c>
      <c r="D37" s="5" t="inlineStr">
        <is>
          <t>Posting</t>
        </is>
      </c>
      <c r="E37" s="5" t="inlineStr">
        <is>
          <t>Fixed assets</t>
        </is>
      </c>
      <c r="F37" s="6">
        <f>IF($C37="","",VLOOKUP($C37,'Account classes'!$A$6:$G$45,2,FALSE))</f>
        <v/>
      </c>
      <c r="G37" s="6">
        <f>IF($C37="","",VLOOKUP($C37,'Account classes'!$A$6:$G$45,3,FALSE))</f>
        <v/>
      </c>
      <c r="H37" s="6">
        <f>IF($C37="","",VLOOKUP($C37,'Account classes'!$A$6:$G$45,4,FALSE))</f>
        <v/>
      </c>
      <c r="I37" s="6">
        <f>IF($C37="","",VLOOKUP($C37,'Account classes'!$A$6:$G$45,5,FALSE))</f>
        <v/>
      </c>
      <c r="J37" s="6">
        <f>IF($C37="","",VLOOKUP($C37,'Account classes'!$A$6:$G$45,6,FALSE))</f>
        <v/>
      </c>
      <c r="K37" s="6">
        <f>IF(OR($A37="",$C37=""),"",IF(INT($A37/1000)=VLOOKUP($C37,'Account classes'!$A$6:$G$45,7,FALSE),"OK","Check range"))</f>
        <v/>
      </c>
      <c r="L37" s="6">
        <f>IF($A37="","",IF(COUNTIF($A$7:$A$206,$A37&amp;"")&gt;1,"Duplicate","OK"))</f>
        <v/>
      </c>
      <c r="M37" s="5" t="n"/>
      <c r="N37" s="13" t="n">
        <v>1600</v>
      </c>
      <c r="O37" s="5" t="n"/>
      <c r="P37" s="6">
        <f>IF($N37="","",IF(COUNTIFS($A$7:$A$206,$N37&amp;"",$D$7:$D$206,"Heading")&gt;0,"OK","Parent not found"))</f>
        <v/>
      </c>
    </row>
    <row r="38">
      <c r="A38" s="13" t="n">
        <v>1620</v>
      </c>
      <c r="B38" s="5" t="inlineStr">
        <is>
          <t>Accumulated depreciation - leasehold improvements</t>
        </is>
      </c>
      <c r="C38" s="5" t="inlineStr">
        <is>
          <t>Non-current asset - contra</t>
        </is>
      </c>
      <c r="D38" s="5" t="inlineStr">
        <is>
          <t>Posting</t>
        </is>
      </c>
      <c r="E38" s="5" t="inlineStr">
        <is>
          <t>Fixed assets</t>
        </is>
      </c>
      <c r="F38" s="6">
        <f>IF($C38="","",VLOOKUP($C38,'Account classes'!$A$6:$G$45,2,FALSE))</f>
        <v/>
      </c>
      <c r="G38" s="6">
        <f>IF($C38="","",VLOOKUP($C38,'Account classes'!$A$6:$G$45,3,FALSE))</f>
        <v/>
      </c>
      <c r="H38" s="6">
        <f>IF($C38="","",VLOOKUP($C38,'Account classes'!$A$6:$G$45,4,FALSE))</f>
        <v/>
      </c>
      <c r="I38" s="6">
        <f>IF($C38="","",VLOOKUP($C38,'Account classes'!$A$6:$G$45,5,FALSE))</f>
        <v/>
      </c>
      <c r="J38" s="6">
        <f>IF($C38="","",VLOOKUP($C38,'Account classes'!$A$6:$G$45,6,FALSE))</f>
        <v/>
      </c>
      <c r="K38" s="6">
        <f>IF(OR($A38="",$C38=""),"",IF(INT($A38/1000)=VLOOKUP($C38,'Account classes'!$A$6:$G$45,7,FALSE),"OK","Check range"))</f>
        <v/>
      </c>
      <c r="L38" s="6">
        <f>IF($A38="","",IF(COUNTIF($A$7:$A$206,$A38&amp;"")&gt;1,"Duplicate","OK"))</f>
        <v/>
      </c>
      <c r="M38" s="5" t="n"/>
      <c r="N38" s="13" t="n">
        <v>1600</v>
      </c>
      <c r="O38" s="5" t="n"/>
      <c r="P38" s="6">
        <f>IF($N38="","",IF(COUNTIFS($A$7:$A$206,$N38&amp;"",$D$7:$D$206,"Heading")&gt;0,"OK","Parent not found"))</f>
        <v/>
      </c>
    </row>
    <row r="39">
      <c r="A39" s="13" t="n">
        <v>1630</v>
      </c>
      <c r="B39" s="5" t="inlineStr">
        <is>
          <t>Accumulated depreciation - plant and machinery</t>
        </is>
      </c>
      <c r="C39" s="5" t="inlineStr">
        <is>
          <t>Non-current asset - contra</t>
        </is>
      </c>
      <c r="D39" s="5" t="inlineStr">
        <is>
          <t>Posting</t>
        </is>
      </c>
      <c r="E39" s="5" t="inlineStr">
        <is>
          <t>Fixed assets</t>
        </is>
      </c>
      <c r="F39" s="6">
        <f>IF($C39="","",VLOOKUP($C39,'Account classes'!$A$6:$G$45,2,FALSE))</f>
        <v/>
      </c>
      <c r="G39" s="6">
        <f>IF($C39="","",VLOOKUP($C39,'Account classes'!$A$6:$G$45,3,FALSE))</f>
        <v/>
      </c>
      <c r="H39" s="6">
        <f>IF($C39="","",VLOOKUP($C39,'Account classes'!$A$6:$G$45,4,FALSE))</f>
        <v/>
      </c>
      <c r="I39" s="6">
        <f>IF($C39="","",VLOOKUP($C39,'Account classes'!$A$6:$G$45,5,FALSE))</f>
        <v/>
      </c>
      <c r="J39" s="6">
        <f>IF($C39="","",VLOOKUP($C39,'Account classes'!$A$6:$G$45,6,FALSE))</f>
        <v/>
      </c>
      <c r="K39" s="6">
        <f>IF(OR($A39="",$C39=""),"",IF(INT($A39/1000)=VLOOKUP($C39,'Account classes'!$A$6:$G$45,7,FALSE),"OK","Check range"))</f>
        <v/>
      </c>
      <c r="L39" s="6">
        <f>IF($A39="","",IF(COUNTIF($A$7:$A$206,$A39&amp;"")&gt;1,"Duplicate","OK"))</f>
        <v/>
      </c>
      <c r="M39" s="5" t="n"/>
      <c r="N39" s="13" t="n">
        <v>1600</v>
      </c>
      <c r="O39" s="5" t="n"/>
      <c r="P39" s="6">
        <f>IF($N39="","",IF(COUNTIFS($A$7:$A$206,$N39&amp;"",$D$7:$D$206,"Heading")&gt;0,"OK","Parent not found"))</f>
        <v/>
      </c>
    </row>
    <row r="40">
      <c r="A40" s="13" t="n">
        <v>1640</v>
      </c>
      <c r="B40" s="5" t="inlineStr">
        <is>
          <t>Accumulated depreciation - motor vehicles</t>
        </is>
      </c>
      <c r="C40" s="5" t="inlineStr">
        <is>
          <t>Non-current asset - contra</t>
        </is>
      </c>
      <c r="D40" s="5" t="inlineStr">
        <is>
          <t>Posting</t>
        </is>
      </c>
      <c r="E40" s="5" t="inlineStr">
        <is>
          <t>Fixed assets</t>
        </is>
      </c>
      <c r="F40" s="6">
        <f>IF($C40="","",VLOOKUP($C40,'Account classes'!$A$6:$G$45,2,FALSE))</f>
        <v/>
      </c>
      <c r="G40" s="6">
        <f>IF($C40="","",VLOOKUP($C40,'Account classes'!$A$6:$G$45,3,FALSE))</f>
        <v/>
      </c>
      <c r="H40" s="6">
        <f>IF($C40="","",VLOOKUP($C40,'Account classes'!$A$6:$G$45,4,FALSE))</f>
        <v/>
      </c>
      <c r="I40" s="6">
        <f>IF($C40="","",VLOOKUP($C40,'Account classes'!$A$6:$G$45,5,FALSE))</f>
        <v/>
      </c>
      <c r="J40" s="6">
        <f>IF($C40="","",VLOOKUP($C40,'Account classes'!$A$6:$G$45,6,FALSE))</f>
        <v/>
      </c>
      <c r="K40" s="6">
        <f>IF(OR($A40="",$C40=""),"",IF(INT($A40/1000)=VLOOKUP($C40,'Account classes'!$A$6:$G$45,7,FALSE),"OK","Check range"))</f>
        <v/>
      </c>
      <c r="L40" s="6">
        <f>IF($A40="","",IF(COUNTIF($A$7:$A$206,$A40&amp;"")&gt;1,"Duplicate","OK"))</f>
        <v/>
      </c>
      <c r="M40" s="5" t="n"/>
      <c r="N40" s="13" t="n">
        <v>1600</v>
      </c>
      <c r="O40" s="5" t="n"/>
      <c r="P40" s="6">
        <f>IF($N40="","",IF(COUNTIFS($A$7:$A$206,$N40&amp;"",$D$7:$D$206,"Heading")&gt;0,"OK","Parent not found"))</f>
        <v/>
      </c>
    </row>
    <row r="41">
      <c r="A41" s="13" t="n">
        <v>1650</v>
      </c>
      <c r="B41" s="5" t="inlineStr">
        <is>
          <t>Accumulated depreciation - furniture and fittings</t>
        </is>
      </c>
      <c r="C41" s="5" t="inlineStr">
        <is>
          <t>Non-current asset - contra</t>
        </is>
      </c>
      <c r="D41" s="5" t="inlineStr">
        <is>
          <t>Posting</t>
        </is>
      </c>
      <c r="E41" s="5" t="inlineStr">
        <is>
          <t>Fixed assets</t>
        </is>
      </c>
      <c r="F41" s="6">
        <f>IF($C41="","",VLOOKUP($C41,'Account classes'!$A$6:$G$45,2,FALSE))</f>
        <v/>
      </c>
      <c r="G41" s="6">
        <f>IF($C41="","",VLOOKUP($C41,'Account classes'!$A$6:$G$45,3,FALSE))</f>
        <v/>
      </c>
      <c r="H41" s="6">
        <f>IF($C41="","",VLOOKUP($C41,'Account classes'!$A$6:$G$45,4,FALSE))</f>
        <v/>
      </c>
      <c r="I41" s="6">
        <f>IF($C41="","",VLOOKUP($C41,'Account classes'!$A$6:$G$45,5,FALSE))</f>
        <v/>
      </c>
      <c r="J41" s="6">
        <f>IF($C41="","",VLOOKUP($C41,'Account classes'!$A$6:$G$45,6,FALSE))</f>
        <v/>
      </c>
      <c r="K41" s="6">
        <f>IF(OR($A41="",$C41=""),"",IF(INT($A41/1000)=VLOOKUP($C41,'Account classes'!$A$6:$G$45,7,FALSE),"OK","Check range"))</f>
        <v/>
      </c>
      <c r="L41" s="6">
        <f>IF($A41="","",IF(COUNTIF($A$7:$A$206,$A41&amp;"")&gt;1,"Duplicate","OK"))</f>
        <v/>
      </c>
      <c r="M41" s="5" t="n"/>
      <c r="N41" s="13" t="n">
        <v>1600</v>
      </c>
      <c r="O41" s="5" t="n"/>
      <c r="P41" s="6">
        <f>IF($N41="","",IF(COUNTIFS($A$7:$A$206,$N41&amp;"",$D$7:$D$206,"Heading")&gt;0,"OK","Parent not found"))</f>
        <v/>
      </c>
    </row>
    <row r="42">
      <c r="A42" s="13" t="n">
        <v>1660</v>
      </c>
      <c r="B42" s="5" t="inlineStr">
        <is>
          <t>Accumulated depreciation - IT equipment</t>
        </is>
      </c>
      <c r="C42" s="5" t="inlineStr">
        <is>
          <t>Non-current asset - contra</t>
        </is>
      </c>
      <c r="D42" s="5" t="inlineStr">
        <is>
          <t>Posting</t>
        </is>
      </c>
      <c r="E42" s="5" t="inlineStr">
        <is>
          <t>Fixed assets</t>
        </is>
      </c>
      <c r="F42" s="6">
        <f>IF($C42="","",VLOOKUP($C42,'Account classes'!$A$6:$G$45,2,FALSE))</f>
        <v/>
      </c>
      <c r="G42" s="6">
        <f>IF($C42="","",VLOOKUP($C42,'Account classes'!$A$6:$G$45,3,FALSE))</f>
        <v/>
      </c>
      <c r="H42" s="6">
        <f>IF($C42="","",VLOOKUP($C42,'Account classes'!$A$6:$G$45,4,FALSE))</f>
        <v/>
      </c>
      <c r="I42" s="6">
        <f>IF($C42="","",VLOOKUP($C42,'Account classes'!$A$6:$G$45,5,FALSE))</f>
        <v/>
      </c>
      <c r="J42" s="6">
        <f>IF($C42="","",VLOOKUP($C42,'Account classes'!$A$6:$G$45,6,FALSE))</f>
        <v/>
      </c>
      <c r="K42" s="6">
        <f>IF(OR($A42="",$C42=""),"",IF(INT($A42/1000)=VLOOKUP($C42,'Account classes'!$A$6:$G$45,7,FALSE),"OK","Check range"))</f>
        <v/>
      </c>
      <c r="L42" s="6">
        <f>IF($A42="","",IF(COUNTIF($A$7:$A$206,$A42&amp;"")&gt;1,"Duplicate","OK"))</f>
        <v/>
      </c>
      <c r="M42" s="5" t="n"/>
      <c r="N42" s="13" t="n">
        <v>1600</v>
      </c>
      <c r="O42" s="5" t="n"/>
      <c r="P42" s="6">
        <f>IF($N42="","",IF(COUNTIFS($A$7:$A$206,$N42&amp;"",$D$7:$D$206,"Heading")&gt;0,"OK","Parent not found"))</f>
        <v/>
      </c>
    </row>
    <row r="43">
      <c r="A43" s="13" t="n">
        <v>1670</v>
      </c>
      <c r="B43" s="5" t="inlineStr">
        <is>
          <t>Accumulated depreciation - right-of-use assets</t>
        </is>
      </c>
      <c r="C43" s="5" t="inlineStr">
        <is>
          <t>Non-current asset - contra</t>
        </is>
      </c>
      <c r="D43" s="5" t="inlineStr">
        <is>
          <t>Posting</t>
        </is>
      </c>
      <c r="E43" s="5" t="inlineStr">
        <is>
          <t>Fixed assets</t>
        </is>
      </c>
      <c r="F43" s="6">
        <f>IF($C43="","",VLOOKUP($C43,'Account classes'!$A$6:$G$45,2,FALSE))</f>
        <v/>
      </c>
      <c r="G43" s="6">
        <f>IF($C43="","",VLOOKUP($C43,'Account classes'!$A$6:$G$45,3,FALSE))</f>
        <v/>
      </c>
      <c r="H43" s="6">
        <f>IF($C43="","",VLOOKUP($C43,'Account classes'!$A$6:$G$45,4,FALSE))</f>
        <v/>
      </c>
      <c r="I43" s="6">
        <f>IF($C43="","",VLOOKUP($C43,'Account classes'!$A$6:$G$45,5,FALSE))</f>
        <v/>
      </c>
      <c r="J43" s="6">
        <f>IF($C43="","",VLOOKUP($C43,'Account classes'!$A$6:$G$45,6,FALSE))</f>
        <v/>
      </c>
      <c r="K43" s="6">
        <f>IF(OR($A43="",$C43=""),"",IF(INT($A43/1000)=VLOOKUP($C43,'Account classes'!$A$6:$G$45,7,FALSE),"OK","Check range"))</f>
        <v/>
      </c>
      <c r="L43" s="6">
        <f>IF($A43="","",IF(COUNTIF($A$7:$A$206,$A43&amp;"")&gt;1,"Duplicate","OK"))</f>
        <v/>
      </c>
      <c r="M43" s="5" t="n"/>
      <c r="N43" s="13" t="n">
        <v>1600</v>
      </c>
      <c r="O43" s="5" t="n"/>
      <c r="P43" s="6">
        <f>IF($N43="","",IF(COUNTIFS($A$7:$A$206,$N43&amp;"",$D$7:$D$206,"Heading")&gt;0,"OK","Parent not found"))</f>
        <v/>
      </c>
    </row>
    <row r="44">
      <c r="A44" s="11" t="n">
        <v>1700</v>
      </c>
      <c r="B44" s="12" t="inlineStr">
        <is>
          <t>Intangible assets</t>
        </is>
      </c>
      <c r="C44" s="5" t="inlineStr">
        <is>
          <t>Intangible assets</t>
        </is>
      </c>
      <c r="D44" s="5" t="inlineStr">
        <is>
          <t>Heading</t>
        </is>
      </c>
      <c r="E44" s="5" t="n"/>
      <c r="F44" s="6">
        <f>IF($C44="","",VLOOKUP($C44,'Account classes'!$A$6:$G$45,2,FALSE))</f>
        <v/>
      </c>
      <c r="G44" s="6">
        <f>IF($C44="","",VLOOKUP($C44,'Account classes'!$A$6:$G$45,3,FALSE))</f>
        <v/>
      </c>
      <c r="H44" s="6">
        <f>IF($C44="","",VLOOKUP($C44,'Account classes'!$A$6:$G$45,4,FALSE))</f>
        <v/>
      </c>
      <c r="I44" s="6">
        <f>IF($C44="","",VLOOKUP($C44,'Account classes'!$A$6:$G$45,5,FALSE))</f>
        <v/>
      </c>
      <c r="J44" s="6">
        <f>IF($C44="","",VLOOKUP($C44,'Account classes'!$A$6:$G$45,6,FALSE))</f>
        <v/>
      </c>
      <c r="K44" s="6">
        <f>IF(OR($A44="",$C44=""),"",IF(INT($A44/1000)=VLOOKUP($C44,'Account classes'!$A$6:$G$45,7,FALSE),"OK","Check range"))</f>
        <v/>
      </c>
      <c r="L44" s="6">
        <f>IF($A44="","",IF(COUNTIF($A$7:$A$206,$A44&amp;"")&gt;1,"Duplicate","OK"))</f>
        <v/>
      </c>
      <c r="M44" s="5" t="n"/>
      <c r="N44" s="13" t="n"/>
      <c r="O44" s="5" t="n"/>
      <c r="P44" s="6">
        <f>IF($N44="","",IF(COUNTIFS($A$7:$A$206,$N44&amp;"",$D$7:$D$206,"Heading")&gt;0,"OK","Parent not found"))</f>
        <v/>
      </c>
    </row>
    <row r="45">
      <c r="A45" s="13" t="n">
        <v>1710</v>
      </c>
      <c r="B45" s="5" t="inlineStr">
        <is>
          <t>Software and licences</t>
        </is>
      </c>
      <c r="C45" s="5" t="inlineStr">
        <is>
          <t>Intangible assets</t>
        </is>
      </c>
      <c r="D45" s="5" t="inlineStr">
        <is>
          <t>Posting</t>
        </is>
      </c>
      <c r="E45" s="5" t="inlineStr">
        <is>
          <t>Fixed assets</t>
        </is>
      </c>
      <c r="F45" s="6">
        <f>IF($C45="","",VLOOKUP($C45,'Account classes'!$A$6:$G$45,2,FALSE))</f>
        <v/>
      </c>
      <c r="G45" s="6">
        <f>IF($C45="","",VLOOKUP($C45,'Account classes'!$A$6:$G$45,3,FALSE))</f>
        <v/>
      </c>
      <c r="H45" s="6">
        <f>IF($C45="","",VLOOKUP($C45,'Account classes'!$A$6:$G$45,4,FALSE))</f>
        <v/>
      </c>
      <c r="I45" s="6">
        <f>IF($C45="","",VLOOKUP($C45,'Account classes'!$A$6:$G$45,5,FALSE))</f>
        <v/>
      </c>
      <c r="J45" s="6">
        <f>IF($C45="","",VLOOKUP($C45,'Account classes'!$A$6:$G$45,6,FALSE))</f>
        <v/>
      </c>
      <c r="K45" s="6">
        <f>IF(OR($A45="",$C45=""),"",IF(INT($A45/1000)=VLOOKUP($C45,'Account classes'!$A$6:$G$45,7,FALSE),"OK","Check range"))</f>
        <v/>
      </c>
      <c r="L45" s="6">
        <f>IF($A45="","",IF(COUNTIF($A$7:$A$206,$A45&amp;"")&gt;1,"Duplicate","OK"))</f>
        <v/>
      </c>
      <c r="M45" s="5" t="inlineStr">
        <is>
          <t>IAS 38</t>
        </is>
      </c>
      <c r="N45" s="13" t="n">
        <v>1700</v>
      </c>
      <c r="O45" s="5" t="n"/>
      <c r="P45" s="6">
        <f>IF($N45="","",IF(COUNTIFS($A$7:$A$206,$N45&amp;"",$D$7:$D$206,"Heading")&gt;0,"OK","Parent not found"))</f>
        <v/>
      </c>
    </row>
    <row r="46">
      <c r="A46" s="13" t="n">
        <v>1720</v>
      </c>
      <c r="B46" s="5" t="inlineStr">
        <is>
          <t>Goodwill</t>
        </is>
      </c>
      <c r="C46" s="5" t="inlineStr">
        <is>
          <t>Intangible assets</t>
        </is>
      </c>
      <c r="D46" s="5" t="inlineStr">
        <is>
          <t>Posting</t>
        </is>
      </c>
      <c r="E46" s="5" t="n"/>
      <c r="F46" s="6">
        <f>IF($C46="","",VLOOKUP($C46,'Account classes'!$A$6:$G$45,2,FALSE))</f>
        <v/>
      </c>
      <c r="G46" s="6">
        <f>IF($C46="","",VLOOKUP($C46,'Account classes'!$A$6:$G$45,3,FALSE))</f>
        <v/>
      </c>
      <c r="H46" s="6">
        <f>IF($C46="","",VLOOKUP($C46,'Account classes'!$A$6:$G$45,4,FALSE))</f>
        <v/>
      </c>
      <c r="I46" s="6">
        <f>IF($C46="","",VLOOKUP($C46,'Account classes'!$A$6:$G$45,5,FALSE))</f>
        <v/>
      </c>
      <c r="J46" s="6">
        <f>IF($C46="","",VLOOKUP($C46,'Account classes'!$A$6:$G$45,6,FALSE))</f>
        <v/>
      </c>
      <c r="K46" s="6">
        <f>IF(OR($A46="",$C46=""),"",IF(INT($A46/1000)=VLOOKUP($C46,'Account classes'!$A$6:$G$45,7,FALSE),"OK","Check range"))</f>
        <v/>
      </c>
      <c r="L46" s="6">
        <f>IF($A46="","",IF(COUNTIF($A$7:$A$206,$A46&amp;"")&gt;1,"Duplicate","OK"))</f>
        <v/>
      </c>
      <c r="M46" s="5" t="inlineStr">
        <is>
          <t>IFRS 3 - tested for impairment, not amortised</t>
        </is>
      </c>
      <c r="N46" s="13" t="n">
        <v>1700</v>
      </c>
      <c r="O46" s="5" t="n"/>
      <c r="P46" s="6">
        <f>IF($N46="","",IF(COUNTIFS($A$7:$A$206,$N46&amp;"",$D$7:$D$206,"Heading")&gt;0,"OK","Parent not found"))</f>
        <v/>
      </c>
    </row>
    <row r="47">
      <c r="A47" s="13" t="n">
        <v>1790</v>
      </c>
      <c r="B47" s="5" t="inlineStr">
        <is>
          <t>Accumulated amortisation - software</t>
        </is>
      </c>
      <c r="C47" s="5" t="inlineStr">
        <is>
          <t>Non-current asset - contra</t>
        </is>
      </c>
      <c r="D47" s="5" t="inlineStr">
        <is>
          <t>Posting</t>
        </is>
      </c>
      <c r="E47" s="5" t="inlineStr">
        <is>
          <t>Fixed assets</t>
        </is>
      </c>
      <c r="F47" s="6">
        <f>IF($C47="","",VLOOKUP($C47,'Account classes'!$A$6:$G$45,2,FALSE))</f>
        <v/>
      </c>
      <c r="G47" s="6">
        <f>IF($C47="","",VLOOKUP($C47,'Account classes'!$A$6:$G$45,3,FALSE))</f>
        <v/>
      </c>
      <c r="H47" s="6">
        <f>IF($C47="","",VLOOKUP($C47,'Account classes'!$A$6:$G$45,4,FALSE))</f>
        <v/>
      </c>
      <c r="I47" s="6">
        <f>IF($C47="","",VLOOKUP($C47,'Account classes'!$A$6:$G$45,5,FALSE))</f>
        <v/>
      </c>
      <c r="J47" s="6">
        <f>IF($C47="","",VLOOKUP($C47,'Account classes'!$A$6:$G$45,6,FALSE))</f>
        <v/>
      </c>
      <c r="K47" s="6">
        <f>IF(OR($A47="",$C47=""),"",IF(INT($A47/1000)=VLOOKUP($C47,'Account classes'!$A$6:$G$45,7,FALSE),"OK","Check range"))</f>
        <v/>
      </c>
      <c r="L47" s="6">
        <f>IF($A47="","",IF(COUNTIF($A$7:$A$206,$A47&amp;"")&gt;1,"Duplicate","OK"))</f>
        <v/>
      </c>
      <c r="M47" s="5" t="n"/>
      <c r="N47" s="13" t="n">
        <v>1700</v>
      </c>
      <c r="O47" s="5" t="n"/>
      <c r="P47" s="6">
        <f>IF($N47="","",IF(COUNTIFS($A$7:$A$206,$N47&amp;"",$D$7:$D$206,"Heading")&gt;0,"OK","Parent not found"))</f>
        <v/>
      </c>
    </row>
    <row r="48">
      <c r="A48" s="11" t="n">
        <v>1800</v>
      </c>
      <c r="B48" s="12" t="inlineStr">
        <is>
          <t>Other non-current assets</t>
        </is>
      </c>
      <c r="C48" s="5" t="inlineStr">
        <is>
          <t>Other non-current assets</t>
        </is>
      </c>
      <c r="D48" s="5" t="inlineStr">
        <is>
          <t>Heading</t>
        </is>
      </c>
      <c r="E48" s="5" t="n"/>
      <c r="F48" s="6">
        <f>IF($C48="","",VLOOKUP($C48,'Account classes'!$A$6:$G$45,2,FALSE))</f>
        <v/>
      </c>
      <c r="G48" s="6">
        <f>IF($C48="","",VLOOKUP($C48,'Account classes'!$A$6:$G$45,3,FALSE))</f>
        <v/>
      </c>
      <c r="H48" s="6">
        <f>IF($C48="","",VLOOKUP($C48,'Account classes'!$A$6:$G$45,4,FALSE))</f>
        <v/>
      </c>
      <c r="I48" s="6">
        <f>IF($C48="","",VLOOKUP($C48,'Account classes'!$A$6:$G$45,5,FALSE))</f>
        <v/>
      </c>
      <c r="J48" s="6">
        <f>IF($C48="","",VLOOKUP($C48,'Account classes'!$A$6:$G$45,6,FALSE))</f>
        <v/>
      </c>
      <c r="K48" s="6">
        <f>IF(OR($A48="",$C48=""),"",IF(INT($A48/1000)=VLOOKUP($C48,'Account classes'!$A$6:$G$45,7,FALSE),"OK","Check range"))</f>
        <v/>
      </c>
      <c r="L48" s="6">
        <f>IF($A48="","",IF(COUNTIF($A$7:$A$206,$A48&amp;"")&gt;1,"Duplicate","OK"))</f>
        <v/>
      </c>
      <c r="M48" s="5" t="n"/>
      <c r="N48" s="13" t="n"/>
      <c r="O48" s="5" t="n"/>
      <c r="P48" s="6">
        <f>IF($N48="","",IF(COUNTIFS($A$7:$A$206,$N48&amp;"",$D$7:$D$206,"Heading")&gt;0,"OK","Parent not found"))</f>
        <v/>
      </c>
    </row>
    <row r="49">
      <c r="A49" s="13" t="n">
        <v>1810</v>
      </c>
      <c r="B49" s="5" t="inlineStr">
        <is>
          <t>Deferred tax asset</t>
        </is>
      </c>
      <c r="C49" s="5" t="inlineStr">
        <is>
          <t>Other non-current assets</t>
        </is>
      </c>
      <c r="D49" s="5" t="inlineStr">
        <is>
          <t>Posting</t>
        </is>
      </c>
      <c r="E49" s="5" t="n"/>
      <c r="F49" s="6">
        <f>IF($C49="","",VLOOKUP($C49,'Account classes'!$A$6:$G$45,2,FALSE))</f>
        <v/>
      </c>
      <c r="G49" s="6">
        <f>IF($C49="","",VLOOKUP($C49,'Account classes'!$A$6:$G$45,3,FALSE))</f>
        <v/>
      </c>
      <c r="H49" s="6">
        <f>IF($C49="","",VLOOKUP($C49,'Account classes'!$A$6:$G$45,4,FALSE))</f>
        <v/>
      </c>
      <c r="I49" s="6">
        <f>IF($C49="","",VLOOKUP($C49,'Account classes'!$A$6:$G$45,5,FALSE))</f>
        <v/>
      </c>
      <c r="J49" s="6">
        <f>IF($C49="","",VLOOKUP($C49,'Account classes'!$A$6:$G$45,6,FALSE))</f>
        <v/>
      </c>
      <c r="K49" s="6">
        <f>IF(OR($A49="",$C49=""),"",IF(INT($A49/1000)=VLOOKUP($C49,'Account classes'!$A$6:$G$45,7,FALSE),"OK","Check range"))</f>
        <v/>
      </c>
      <c r="L49" s="6">
        <f>IF($A49="","",IF(COUNTIF($A$7:$A$206,$A49&amp;"")&gt;1,"Duplicate","OK"))</f>
        <v/>
      </c>
      <c r="M49" s="5" t="inlineStr">
        <is>
          <t>IAS 12</t>
        </is>
      </c>
      <c r="N49" s="13" t="n">
        <v>1800</v>
      </c>
      <c r="O49" s="5" t="n"/>
      <c r="P49" s="6">
        <f>IF($N49="","",IF(COUNTIFS($A$7:$A$206,$N49&amp;"",$D$7:$D$206,"Heading")&gt;0,"OK","Parent not found"))</f>
        <v/>
      </c>
    </row>
    <row r="50">
      <c r="A50" s="13" t="n">
        <v>1820</v>
      </c>
      <c r="B50" s="5" t="inlineStr">
        <is>
          <t>Long-term deposits</t>
        </is>
      </c>
      <c r="C50" s="5" t="inlineStr">
        <is>
          <t>Other non-current assets</t>
        </is>
      </c>
      <c r="D50" s="5" t="inlineStr">
        <is>
          <t>Posting</t>
        </is>
      </c>
      <c r="E50" s="5" t="n"/>
      <c r="F50" s="6">
        <f>IF($C50="","",VLOOKUP($C50,'Account classes'!$A$6:$G$45,2,FALSE))</f>
        <v/>
      </c>
      <c r="G50" s="6">
        <f>IF($C50="","",VLOOKUP($C50,'Account classes'!$A$6:$G$45,3,FALSE))</f>
        <v/>
      </c>
      <c r="H50" s="6">
        <f>IF($C50="","",VLOOKUP($C50,'Account classes'!$A$6:$G$45,4,FALSE))</f>
        <v/>
      </c>
      <c r="I50" s="6">
        <f>IF($C50="","",VLOOKUP($C50,'Account classes'!$A$6:$G$45,5,FALSE))</f>
        <v/>
      </c>
      <c r="J50" s="6">
        <f>IF($C50="","",VLOOKUP($C50,'Account classes'!$A$6:$G$45,6,FALSE))</f>
        <v/>
      </c>
      <c r="K50" s="6">
        <f>IF(OR($A50="",$C50=""),"",IF(INT($A50/1000)=VLOOKUP($C50,'Account classes'!$A$6:$G$45,7,FALSE),"OK","Check range"))</f>
        <v/>
      </c>
      <c r="L50" s="6">
        <f>IF($A50="","",IF(COUNTIF($A$7:$A$206,$A50&amp;"")&gt;1,"Duplicate","OK"))</f>
        <v/>
      </c>
      <c r="M50" s="5" t="n"/>
      <c r="N50" s="13" t="n">
        <v>1800</v>
      </c>
      <c r="O50" s="5" t="n"/>
      <c r="P50" s="6">
        <f>IF($N50="","",IF(COUNTIFS($A$7:$A$206,$N50&amp;"",$D$7:$D$206,"Heading")&gt;0,"OK","Parent not found"))</f>
        <v/>
      </c>
    </row>
    <row r="51">
      <c r="A51" s="11" t="n">
        <v>2000</v>
      </c>
      <c r="B51" s="12" t="inlineStr">
        <is>
          <t>Trade and other payables</t>
        </is>
      </c>
      <c r="C51" s="5" t="inlineStr">
        <is>
          <t>Trade and other payables</t>
        </is>
      </c>
      <c r="D51" s="5" t="inlineStr">
        <is>
          <t>Heading</t>
        </is>
      </c>
      <c r="E51" s="5" t="n"/>
      <c r="F51" s="6">
        <f>IF($C51="","",VLOOKUP($C51,'Account classes'!$A$6:$G$45,2,FALSE))</f>
        <v/>
      </c>
      <c r="G51" s="6">
        <f>IF($C51="","",VLOOKUP($C51,'Account classes'!$A$6:$G$45,3,FALSE))</f>
        <v/>
      </c>
      <c r="H51" s="6">
        <f>IF($C51="","",VLOOKUP($C51,'Account classes'!$A$6:$G$45,4,FALSE))</f>
        <v/>
      </c>
      <c r="I51" s="6">
        <f>IF($C51="","",VLOOKUP($C51,'Account classes'!$A$6:$G$45,5,FALSE))</f>
        <v/>
      </c>
      <c r="J51" s="6">
        <f>IF($C51="","",VLOOKUP($C51,'Account classes'!$A$6:$G$45,6,FALSE))</f>
        <v/>
      </c>
      <c r="K51" s="6">
        <f>IF(OR($A51="",$C51=""),"",IF(INT($A51/1000)=VLOOKUP($C51,'Account classes'!$A$6:$G$45,7,FALSE),"OK","Check range"))</f>
        <v/>
      </c>
      <c r="L51" s="6">
        <f>IF($A51="","",IF(COUNTIF($A$7:$A$206,$A51&amp;"")&gt;1,"Duplicate","OK"))</f>
        <v/>
      </c>
      <c r="M51" s="5" t="n"/>
      <c r="N51" s="13" t="n"/>
      <c r="O51" s="5" t="n"/>
      <c r="P51" s="6">
        <f>IF($N51="","",IF(COUNTIFS($A$7:$A$206,$N51&amp;"",$D$7:$D$206,"Heading")&gt;0,"OK","Parent not found"))</f>
        <v/>
      </c>
    </row>
    <row r="52">
      <c r="A52" s="13" t="n">
        <v>2010</v>
      </c>
      <c r="B52" s="5" t="inlineStr">
        <is>
          <t>Trade payables</t>
        </is>
      </c>
      <c r="C52" s="5" t="inlineStr">
        <is>
          <t>Trade and other payables</t>
        </is>
      </c>
      <c r="D52" s="5" t="inlineStr">
        <is>
          <t>Posting</t>
        </is>
      </c>
      <c r="E52" s="5" t="inlineStr">
        <is>
          <t>Accounts payable</t>
        </is>
      </c>
      <c r="F52" s="6">
        <f>IF($C52="","",VLOOKUP($C52,'Account classes'!$A$6:$G$45,2,FALSE))</f>
        <v/>
      </c>
      <c r="G52" s="6">
        <f>IF($C52="","",VLOOKUP($C52,'Account classes'!$A$6:$G$45,3,FALSE))</f>
        <v/>
      </c>
      <c r="H52" s="6">
        <f>IF($C52="","",VLOOKUP($C52,'Account classes'!$A$6:$G$45,4,FALSE))</f>
        <v/>
      </c>
      <c r="I52" s="6">
        <f>IF($C52="","",VLOOKUP($C52,'Account classes'!$A$6:$G$45,5,FALSE))</f>
        <v/>
      </c>
      <c r="J52" s="6">
        <f>IF($C52="","",VLOOKUP($C52,'Account classes'!$A$6:$G$45,6,FALSE))</f>
        <v/>
      </c>
      <c r="K52" s="6">
        <f>IF(OR($A52="",$C52=""),"",IF(INT($A52/1000)=VLOOKUP($C52,'Account classes'!$A$6:$G$45,7,FALSE),"OK","Check range"))</f>
        <v/>
      </c>
      <c r="L52" s="6">
        <f>IF($A52="","",IF(COUNTIF($A$7:$A$206,$A52&amp;"")&gt;1,"Duplicate","OK"))</f>
        <v/>
      </c>
      <c r="M52" s="5" t="inlineStr">
        <is>
          <t>Control account - post via purchase ledger only</t>
        </is>
      </c>
      <c r="N52" s="13" t="n">
        <v>2000</v>
      </c>
      <c r="O52" s="5" t="n"/>
      <c r="P52" s="6">
        <f>IF($N52="","",IF(COUNTIFS($A$7:$A$206,$N52&amp;"",$D$7:$D$206,"Heading")&gt;0,"OK","Parent not found"))</f>
        <v/>
      </c>
    </row>
    <row r="53">
      <c r="A53" s="13" t="n">
        <v>2020</v>
      </c>
      <c r="B53" s="5" t="inlineStr">
        <is>
          <t>Accrued expenses</t>
        </is>
      </c>
      <c r="C53" s="5" t="inlineStr">
        <is>
          <t>Trade and other payables</t>
        </is>
      </c>
      <c r="D53" s="5" t="inlineStr">
        <is>
          <t>Posting</t>
        </is>
      </c>
      <c r="E53" s="5" t="n"/>
      <c r="F53" s="6">
        <f>IF($C53="","",VLOOKUP($C53,'Account classes'!$A$6:$G$45,2,FALSE))</f>
        <v/>
      </c>
      <c r="G53" s="6">
        <f>IF($C53="","",VLOOKUP($C53,'Account classes'!$A$6:$G$45,3,FALSE))</f>
        <v/>
      </c>
      <c r="H53" s="6">
        <f>IF($C53="","",VLOOKUP($C53,'Account classes'!$A$6:$G$45,4,FALSE))</f>
        <v/>
      </c>
      <c r="I53" s="6">
        <f>IF($C53="","",VLOOKUP($C53,'Account classes'!$A$6:$G$45,5,FALSE))</f>
        <v/>
      </c>
      <c r="J53" s="6">
        <f>IF($C53="","",VLOOKUP($C53,'Account classes'!$A$6:$G$45,6,FALSE))</f>
        <v/>
      </c>
      <c r="K53" s="6">
        <f>IF(OR($A53="",$C53=""),"",IF(INT($A53/1000)=VLOOKUP($C53,'Account classes'!$A$6:$G$45,7,FALSE),"OK","Check range"))</f>
        <v/>
      </c>
      <c r="L53" s="6">
        <f>IF($A53="","",IF(COUNTIF($A$7:$A$206,$A53&amp;"")&gt;1,"Duplicate","OK"))</f>
        <v/>
      </c>
      <c r="M53" s="5" t="n"/>
      <c r="N53" s="13" t="n">
        <v>2000</v>
      </c>
      <c r="O53" s="5" t="n"/>
      <c r="P53" s="6">
        <f>IF($N53="","",IF(COUNTIFS($A$7:$A$206,$N53&amp;"",$D$7:$D$206,"Heading")&gt;0,"OK","Parent not found"))</f>
        <v/>
      </c>
    </row>
    <row r="54">
      <c r="A54" s="13" t="n">
        <v>2030</v>
      </c>
      <c r="B54" s="5" t="inlineStr">
        <is>
          <t>Goods received not invoiced</t>
        </is>
      </c>
      <c r="C54" s="5" t="inlineStr">
        <is>
          <t>Trade and other payables</t>
        </is>
      </c>
      <c r="D54" s="5" t="inlineStr">
        <is>
          <t>Posting</t>
        </is>
      </c>
      <c r="E54" s="5" t="n"/>
      <c r="F54" s="6">
        <f>IF($C54="","",VLOOKUP($C54,'Account classes'!$A$6:$G$45,2,FALSE))</f>
        <v/>
      </c>
      <c r="G54" s="6">
        <f>IF($C54="","",VLOOKUP($C54,'Account classes'!$A$6:$G$45,3,FALSE))</f>
        <v/>
      </c>
      <c r="H54" s="6">
        <f>IF($C54="","",VLOOKUP($C54,'Account classes'!$A$6:$G$45,4,FALSE))</f>
        <v/>
      </c>
      <c r="I54" s="6">
        <f>IF($C54="","",VLOOKUP($C54,'Account classes'!$A$6:$G$45,5,FALSE))</f>
        <v/>
      </c>
      <c r="J54" s="6">
        <f>IF($C54="","",VLOOKUP($C54,'Account classes'!$A$6:$G$45,6,FALSE))</f>
        <v/>
      </c>
      <c r="K54" s="6">
        <f>IF(OR($A54="",$C54=""),"",IF(INT($A54/1000)=VLOOKUP($C54,'Account classes'!$A$6:$G$45,7,FALSE),"OK","Check range"))</f>
        <v/>
      </c>
      <c r="L54" s="6">
        <f>IF($A54="","",IF(COUNTIF($A$7:$A$206,$A54&amp;"")&gt;1,"Duplicate","OK"))</f>
        <v/>
      </c>
      <c r="M54" s="5" t="inlineStr">
        <is>
          <t>Clears when the supplier invoice is posted</t>
        </is>
      </c>
      <c r="N54" s="13" t="n">
        <v>2000</v>
      </c>
      <c r="O54" s="5" t="n"/>
      <c r="P54" s="6">
        <f>IF($N54="","",IF(COUNTIFS($A$7:$A$206,$N54&amp;"",$D$7:$D$206,"Heading")&gt;0,"OK","Parent not found"))</f>
        <v/>
      </c>
    </row>
    <row r="55">
      <c r="A55" s="13" t="n">
        <v>2040</v>
      </c>
      <c r="B55" s="5" t="inlineStr">
        <is>
          <t>Other payables</t>
        </is>
      </c>
      <c r="C55" s="5" t="inlineStr">
        <is>
          <t>Trade and other payables</t>
        </is>
      </c>
      <c r="D55" s="5" t="inlineStr">
        <is>
          <t>Posting</t>
        </is>
      </c>
      <c r="E55" s="5" t="n"/>
      <c r="F55" s="6">
        <f>IF($C55="","",VLOOKUP($C55,'Account classes'!$A$6:$G$45,2,FALSE))</f>
        <v/>
      </c>
      <c r="G55" s="6">
        <f>IF($C55="","",VLOOKUP($C55,'Account classes'!$A$6:$G$45,3,FALSE))</f>
        <v/>
      </c>
      <c r="H55" s="6">
        <f>IF($C55="","",VLOOKUP($C55,'Account classes'!$A$6:$G$45,4,FALSE))</f>
        <v/>
      </c>
      <c r="I55" s="6">
        <f>IF($C55="","",VLOOKUP($C55,'Account classes'!$A$6:$G$45,5,FALSE))</f>
        <v/>
      </c>
      <c r="J55" s="6">
        <f>IF($C55="","",VLOOKUP($C55,'Account classes'!$A$6:$G$45,6,FALSE))</f>
        <v/>
      </c>
      <c r="K55" s="6">
        <f>IF(OR($A55="",$C55=""),"",IF(INT($A55/1000)=VLOOKUP($C55,'Account classes'!$A$6:$G$45,7,FALSE),"OK","Check range"))</f>
        <v/>
      </c>
      <c r="L55" s="6">
        <f>IF($A55="","",IF(COUNTIF($A$7:$A$206,$A55&amp;"")&gt;1,"Duplicate","OK"))</f>
        <v/>
      </c>
      <c r="M55" s="5" t="n"/>
      <c r="N55" s="13" t="n">
        <v>2000</v>
      </c>
      <c r="O55" s="5" t="n"/>
      <c r="P55" s="6">
        <f>IF($N55="","",IF(COUNTIFS($A$7:$A$206,$N55&amp;"",$D$7:$D$206,"Heading")&gt;0,"OK","Parent not found"))</f>
        <v/>
      </c>
    </row>
    <row r="56">
      <c r="A56" s="11" t="n">
        <v>2100</v>
      </c>
      <c r="B56" s="12" t="inlineStr">
        <is>
          <t>Tax liabilities</t>
        </is>
      </c>
      <c r="C56" s="5" t="inlineStr">
        <is>
          <t>Tax liabilities</t>
        </is>
      </c>
      <c r="D56" s="5" t="inlineStr">
        <is>
          <t>Heading</t>
        </is>
      </c>
      <c r="E56" s="5" t="n"/>
      <c r="F56" s="6">
        <f>IF($C56="","",VLOOKUP($C56,'Account classes'!$A$6:$G$45,2,FALSE))</f>
        <v/>
      </c>
      <c r="G56" s="6">
        <f>IF($C56="","",VLOOKUP($C56,'Account classes'!$A$6:$G$45,3,FALSE))</f>
        <v/>
      </c>
      <c r="H56" s="6">
        <f>IF($C56="","",VLOOKUP($C56,'Account classes'!$A$6:$G$45,4,FALSE))</f>
        <v/>
      </c>
      <c r="I56" s="6">
        <f>IF($C56="","",VLOOKUP($C56,'Account classes'!$A$6:$G$45,5,FALSE))</f>
        <v/>
      </c>
      <c r="J56" s="6">
        <f>IF($C56="","",VLOOKUP($C56,'Account classes'!$A$6:$G$45,6,FALSE))</f>
        <v/>
      </c>
      <c r="K56" s="6">
        <f>IF(OR($A56="",$C56=""),"",IF(INT($A56/1000)=VLOOKUP($C56,'Account classes'!$A$6:$G$45,7,FALSE),"OK","Check range"))</f>
        <v/>
      </c>
      <c r="L56" s="6">
        <f>IF($A56="","",IF(COUNTIF($A$7:$A$206,$A56&amp;"")&gt;1,"Duplicate","OK"))</f>
        <v/>
      </c>
      <c r="M56" s="5" t="n"/>
      <c r="N56" s="13" t="n"/>
      <c r="O56" s="5" t="n"/>
      <c r="P56" s="6">
        <f>IF($N56="","",IF(COUNTIFS($A$7:$A$206,$N56&amp;"",$D$7:$D$206,"Heading")&gt;0,"OK","Parent not found"))</f>
        <v/>
      </c>
    </row>
    <row r="57">
      <c r="A57" s="13" t="n">
        <v>2110</v>
      </c>
      <c r="B57" s="5" t="inlineStr">
        <is>
          <t>VAT payable (output VAT)</t>
        </is>
      </c>
      <c r="C57" s="5" t="inlineStr">
        <is>
          <t>Tax liabilities</t>
        </is>
      </c>
      <c r="D57" s="5" t="inlineStr">
        <is>
          <t>Posting</t>
        </is>
      </c>
      <c r="E57" s="5" t="inlineStr">
        <is>
          <t>VAT / tax</t>
        </is>
      </c>
      <c r="F57" s="6">
        <f>IF($C57="","",VLOOKUP($C57,'Account classes'!$A$6:$G$45,2,FALSE))</f>
        <v/>
      </c>
      <c r="G57" s="6">
        <f>IF($C57="","",VLOOKUP($C57,'Account classes'!$A$6:$G$45,3,FALSE))</f>
        <v/>
      </c>
      <c r="H57" s="6">
        <f>IF($C57="","",VLOOKUP($C57,'Account classes'!$A$6:$G$45,4,FALSE))</f>
        <v/>
      </c>
      <c r="I57" s="6">
        <f>IF($C57="","",VLOOKUP($C57,'Account classes'!$A$6:$G$45,5,FALSE))</f>
        <v/>
      </c>
      <c r="J57" s="6">
        <f>IF($C57="","",VLOOKUP($C57,'Account classes'!$A$6:$G$45,6,FALSE))</f>
        <v/>
      </c>
      <c r="K57" s="6">
        <f>IF(OR($A57="",$C57=""),"",IF(INT($A57/1000)=VLOOKUP($C57,'Account classes'!$A$6:$G$45,7,FALSE),"OK","Check range"))</f>
        <v/>
      </c>
      <c r="L57" s="6">
        <f>IF($A57="","",IF(COUNTIF($A$7:$A$206,$A57&amp;"")&gt;1,"Duplicate","OK"))</f>
        <v/>
      </c>
      <c r="M57" s="5" t="n"/>
      <c r="N57" s="13" t="n">
        <v>2100</v>
      </c>
      <c r="O57" s="5" t="n"/>
      <c r="P57" s="6">
        <f>IF($N57="","",IF(COUNTIFS($A$7:$A$206,$N57&amp;"",$D$7:$D$206,"Heading")&gt;0,"OK","Parent not found"))</f>
        <v/>
      </c>
    </row>
    <row r="58">
      <c r="A58" s="13" t="n">
        <v>2120</v>
      </c>
      <c r="B58" s="5" t="inlineStr">
        <is>
          <t>VAT settlement account</t>
        </is>
      </c>
      <c r="C58" s="5" t="inlineStr">
        <is>
          <t>Tax liabilities</t>
        </is>
      </c>
      <c r="D58" s="5" t="inlineStr">
        <is>
          <t>Posting</t>
        </is>
      </c>
      <c r="E58" s="5" t="inlineStr">
        <is>
          <t>VAT / tax</t>
        </is>
      </c>
      <c r="F58" s="6">
        <f>IF($C58="","",VLOOKUP($C58,'Account classes'!$A$6:$G$45,2,FALSE))</f>
        <v/>
      </c>
      <c r="G58" s="6">
        <f>IF($C58="","",VLOOKUP($C58,'Account classes'!$A$6:$G$45,3,FALSE))</f>
        <v/>
      </c>
      <c r="H58" s="6">
        <f>IF($C58="","",VLOOKUP($C58,'Account classes'!$A$6:$G$45,4,FALSE))</f>
        <v/>
      </c>
      <c r="I58" s="6">
        <f>IF($C58="","",VLOOKUP($C58,'Account classes'!$A$6:$G$45,5,FALSE))</f>
        <v/>
      </c>
      <c r="J58" s="6">
        <f>IF($C58="","",VLOOKUP($C58,'Account classes'!$A$6:$G$45,6,FALSE))</f>
        <v/>
      </c>
      <c r="K58" s="6">
        <f>IF(OR($A58="",$C58=""),"",IF(INT($A58/1000)=VLOOKUP($C58,'Account classes'!$A$6:$G$45,7,FALSE),"OK","Check range"))</f>
        <v/>
      </c>
      <c r="L58" s="6">
        <f>IF($A58="","",IF(COUNTIF($A$7:$A$206,$A58&amp;"")&gt;1,"Duplicate","OK"))</f>
        <v/>
      </c>
      <c r="M58" s="5" t="inlineStr">
        <is>
          <t>Net VAT due to / from the tax authority</t>
        </is>
      </c>
      <c r="N58" s="13" t="n">
        <v>2100</v>
      </c>
      <c r="O58" s="5" t="n"/>
      <c r="P58" s="6">
        <f>IF($N58="","",IF(COUNTIFS($A$7:$A$206,$N58&amp;"",$D$7:$D$206,"Heading")&gt;0,"OK","Parent not found"))</f>
        <v/>
      </c>
    </row>
    <row r="59">
      <c r="A59" s="13" t="n">
        <v>2130</v>
      </c>
      <c r="B59" s="5" t="inlineStr">
        <is>
          <t>Payroll taxes and social security payable</t>
        </is>
      </c>
      <c r="C59" s="5" t="inlineStr">
        <is>
          <t>Tax liabilities</t>
        </is>
      </c>
      <c r="D59" s="5" t="inlineStr">
        <is>
          <t>Posting</t>
        </is>
      </c>
      <c r="E59" s="5" t="inlineStr">
        <is>
          <t>Payroll</t>
        </is>
      </c>
      <c r="F59" s="6">
        <f>IF($C59="","",VLOOKUP($C59,'Account classes'!$A$6:$G$45,2,FALSE))</f>
        <v/>
      </c>
      <c r="G59" s="6">
        <f>IF($C59="","",VLOOKUP($C59,'Account classes'!$A$6:$G$45,3,FALSE))</f>
        <v/>
      </c>
      <c r="H59" s="6">
        <f>IF($C59="","",VLOOKUP($C59,'Account classes'!$A$6:$G$45,4,FALSE))</f>
        <v/>
      </c>
      <c r="I59" s="6">
        <f>IF($C59="","",VLOOKUP($C59,'Account classes'!$A$6:$G$45,5,FALSE))</f>
        <v/>
      </c>
      <c r="J59" s="6">
        <f>IF($C59="","",VLOOKUP($C59,'Account classes'!$A$6:$G$45,6,FALSE))</f>
        <v/>
      </c>
      <c r="K59" s="6">
        <f>IF(OR($A59="",$C59=""),"",IF(INT($A59/1000)=VLOOKUP($C59,'Account classes'!$A$6:$G$45,7,FALSE),"OK","Check range"))</f>
        <v/>
      </c>
      <c r="L59" s="6">
        <f>IF($A59="","",IF(COUNTIF($A$7:$A$206,$A59&amp;"")&gt;1,"Duplicate","OK"))</f>
        <v/>
      </c>
      <c r="M59" s="5" t="n"/>
      <c r="N59" s="13" t="n">
        <v>2100</v>
      </c>
      <c r="O59" s="5" t="n"/>
      <c r="P59" s="6">
        <f>IF($N59="","",IF(COUNTIFS($A$7:$A$206,$N59&amp;"",$D$7:$D$206,"Heading")&gt;0,"OK","Parent not found"))</f>
        <v/>
      </c>
    </row>
    <row r="60">
      <c r="A60" s="13" t="n">
        <v>2140</v>
      </c>
      <c r="B60" s="5" t="inlineStr">
        <is>
          <t>Corporate income tax payable</t>
        </is>
      </c>
      <c r="C60" s="5" t="inlineStr">
        <is>
          <t>Tax liabilities</t>
        </is>
      </c>
      <c r="D60" s="5" t="inlineStr">
        <is>
          <t>Posting</t>
        </is>
      </c>
      <c r="E60" s="5" t="n"/>
      <c r="F60" s="6">
        <f>IF($C60="","",VLOOKUP($C60,'Account classes'!$A$6:$G$45,2,FALSE))</f>
        <v/>
      </c>
      <c r="G60" s="6">
        <f>IF($C60="","",VLOOKUP($C60,'Account classes'!$A$6:$G$45,3,FALSE))</f>
        <v/>
      </c>
      <c r="H60" s="6">
        <f>IF($C60="","",VLOOKUP($C60,'Account classes'!$A$6:$G$45,4,FALSE))</f>
        <v/>
      </c>
      <c r="I60" s="6">
        <f>IF($C60="","",VLOOKUP($C60,'Account classes'!$A$6:$G$45,5,FALSE))</f>
        <v/>
      </c>
      <c r="J60" s="6">
        <f>IF($C60="","",VLOOKUP($C60,'Account classes'!$A$6:$G$45,6,FALSE))</f>
        <v/>
      </c>
      <c r="K60" s="6">
        <f>IF(OR($A60="",$C60=""),"",IF(INT($A60/1000)=VLOOKUP($C60,'Account classes'!$A$6:$G$45,7,FALSE),"OK","Check range"))</f>
        <v/>
      </c>
      <c r="L60" s="6">
        <f>IF($A60="","",IF(COUNTIF($A$7:$A$206,$A60&amp;"")&gt;1,"Duplicate","OK"))</f>
        <v/>
      </c>
      <c r="M60" s="5" t="inlineStr">
        <is>
          <t>IAS 12 current tax</t>
        </is>
      </c>
      <c r="N60" s="13" t="n">
        <v>2100</v>
      </c>
      <c r="O60" s="5" t="n"/>
      <c r="P60" s="6">
        <f>IF($N60="","",IF(COUNTIFS($A$7:$A$206,$N60&amp;"",$D$7:$D$206,"Heading")&gt;0,"OK","Parent not found"))</f>
        <v/>
      </c>
    </row>
    <row r="61">
      <c r="A61" s="11" t="n">
        <v>2200</v>
      </c>
      <c r="B61" s="12" t="inlineStr">
        <is>
          <t>Other current liabilities</t>
        </is>
      </c>
      <c r="C61" s="5" t="inlineStr">
        <is>
          <t>Other current liabilities</t>
        </is>
      </c>
      <c r="D61" s="5" t="inlineStr">
        <is>
          <t>Heading</t>
        </is>
      </c>
      <c r="E61" s="5" t="n"/>
      <c r="F61" s="6">
        <f>IF($C61="","",VLOOKUP($C61,'Account classes'!$A$6:$G$45,2,FALSE))</f>
        <v/>
      </c>
      <c r="G61" s="6">
        <f>IF($C61="","",VLOOKUP($C61,'Account classes'!$A$6:$G$45,3,FALSE))</f>
        <v/>
      </c>
      <c r="H61" s="6">
        <f>IF($C61="","",VLOOKUP($C61,'Account classes'!$A$6:$G$45,4,FALSE))</f>
        <v/>
      </c>
      <c r="I61" s="6">
        <f>IF($C61="","",VLOOKUP($C61,'Account classes'!$A$6:$G$45,5,FALSE))</f>
        <v/>
      </c>
      <c r="J61" s="6">
        <f>IF($C61="","",VLOOKUP($C61,'Account classes'!$A$6:$G$45,6,FALSE))</f>
        <v/>
      </c>
      <c r="K61" s="6">
        <f>IF(OR($A61="",$C61=""),"",IF(INT($A61/1000)=VLOOKUP($C61,'Account classes'!$A$6:$G$45,7,FALSE),"OK","Check range"))</f>
        <v/>
      </c>
      <c r="L61" s="6">
        <f>IF($A61="","",IF(COUNTIF($A$7:$A$206,$A61&amp;"")&gt;1,"Duplicate","OK"))</f>
        <v/>
      </c>
      <c r="M61" s="5" t="n"/>
      <c r="N61" s="13" t="n"/>
      <c r="O61" s="5" t="n"/>
      <c r="P61" s="6">
        <f>IF($N61="","",IF(COUNTIFS($A$7:$A$206,$N61&amp;"",$D$7:$D$206,"Heading")&gt;0,"OK","Parent not found"))</f>
        <v/>
      </c>
    </row>
    <row r="62">
      <c r="A62" s="13" t="n">
        <v>2210</v>
      </c>
      <c r="B62" s="5" t="inlineStr">
        <is>
          <t>Salaries payable</t>
        </is>
      </c>
      <c r="C62" s="5" t="inlineStr">
        <is>
          <t>Other current liabilities</t>
        </is>
      </c>
      <c r="D62" s="5" t="inlineStr">
        <is>
          <t>Posting</t>
        </is>
      </c>
      <c r="E62" s="5" t="inlineStr">
        <is>
          <t>Payroll</t>
        </is>
      </c>
      <c r="F62" s="6">
        <f>IF($C62="","",VLOOKUP($C62,'Account classes'!$A$6:$G$45,2,FALSE))</f>
        <v/>
      </c>
      <c r="G62" s="6">
        <f>IF($C62="","",VLOOKUP($C62,'Account classes'!$A$6:$G$45,3,FALSE))</f>
        <v/>
      </c>
      <c r="H62" s="6">
        <f>IF($C62="","",VLOOKUP($C62,'Account classes'!$A$6:$G$45,4,FALSE))</f>
        <v/>
      </c>
      <c r="I62" s="6">
        <f>IF($C62="","",VLOOKUP($C62,'Account classes'!$A$6:$G$45,5,FALSE))</f>
        <v/>
      </c>
      <c r="J62" s="6">
        <f>IF($C62="","",VLOOKUP($C62,'Account classes'!$A$6:$G$45,6,FALSE))</f>
        <v/>
      </c>
      <c r="K62" s="6">
        <f>IF(OR($A62="",$C62=""),"",IF(INT($A62/1000)=VLOOKUP($C62,'Account classes'!$A$6:$G$45,7,FALSE),"OK","Check range"))</f>
        <v/>
      </c>
      <c r="L62" s="6">
        <f>IF($A62="","",IF(COUNTIF($A$7:$A$206,$A62&amp;"")&gt;1,"Duplicate","OK"))</f>
        <v/>
      </c>
      <c r="M62" s="5" t="n"/>
      <c r="N62" s="13" t="n">
        <v>2200</v>
      </c>
      <c r="O62" s="5" t="n"/>
      <c r="P62" s="6">
        <f>IF($N62="","",IF(COUNTIFS($A$7:$A$206,$N62&amp;"",$D$7:$D$206,"Heading")&gt;0,"OK","Parent not found"))</f>
        <v/>
      </c>
    </row>
    <row r="63">
      <c r="A63" s="13" t="n">
        <v>2220</v>
      </c>
      <c r="B63" s="5" t="inlineStr">
        <is>
          <t>Contract liabilities (deferred revenue)</t>
        </is>
      </c>
      <c r="C63" s="5" t="inlineStr">
        <is>
          <t>Other current liabilities</t>
        </is>
      </c>
      <c r="D63" s="5" t="inlineStr">
        <is>
          <t>Posting</t>
        </is>
      </c>
      <c r="E63" s="5" t="n"/>
      <c r="F63" s="6">
        <f>IF($C63="","",VLOOKUP($C63,'Account classes'!$A$6:$G$45,2,FALSE))</f>
        <v/>
      </c>
      <c r="G63" s="6">
        <f>IF($C63="","",VLOOKUP($C63,'Account classes'!$A$6:$G$45,3,FALSE))</f>
        <v/>
      </c>
      <c r="H63" s="6">
        <f>IF($C63="","",VLOOKUP($C63,'Account classes'!$A$6:$G$45,4,FALSE))</f>
        <v/>
      </c>
      <c r="I63" s="6">
        <f>IF($C63="","",VLOOKUP($C63,'Account classes'!$A$6:$G$45,5,FALSE))</f>
        <v/>
      </c>
      <c r="J63" s="6">
        <f>IF($C63="","",VLOOKUP($C63,'Account classes'!$A$6:$G$45,6,FALSE))</f>
        <v/>
      </c>
      <c r="K63" s="6">
        <f>IF(OR($A63="",$C63=""),"",IF(INT($A63/1000)=VLOOKUP($C63,'Account classes'!$A$6:$G$45,7,FALSE),"OK","Check range"))</f>
        <v/>
      </c>
      <c r="L63" s="6">
        <f>IF($A63="","",IF(COUNTIF($A$7:$A$206,$A63&amp;"")&gt;1,"Duplicate","OK"))</f>
        <v/>
      </c>
      <c r="M63" s="5" t="inlineStr">
        <is>
          <t>IFRS 15</t>
        </is>
      </c>
      <c r="N63" s="13" t="n">
        <v>2200</v>
      </c>
      <c r="O63" s="5" t="n"/>
      <c r="P63" s="6">
        <f>IF($N63="","",IF(COUNTIFS($A$7:$A$206,$N63&amp;"",$D$7:$D$206,"Heading")&gt;0,"OK","Parent not found"))</f>
        <v/>
      </c>
    </row>
    <row r="64">
      <c r="A64" s="13" t="n">
        <v>2230</v>
      </c>
      <c r="B64" s="5" t="inlineStr">
        <is>
          <t>Bank overdraft and short-term borrowings</t>
        </is>
      </c>
      <c r="C64" s="5" t="inlineStr">
        <is>
          <t>Other current liabilities</t>
        </is>
      </c>
      <c r="D64" s="5" t="inlineStr">
        <is>
          <t>Posting</t>
        </is>
      </c>
      <c r="E64" s="5" t="n"/>
      <c r="F64" s="6">
        <f>IF($C64="","",VLOOKUP($C64,'Account classes'!$A$6:$G$45,2,FALSE))</f>
        <v/>
      </c>
      <c r="G64" s="6">
        <f>IF($C64="","",VLOOKUP($C64,'Account classes'!$A$6:$G$45,3,FALSE))</f>
        <v/>
      </c>
      <c r="H64" s="6">
        <f>IF($C64="","",VLOOKUP($C64,'Account classes'!$A$6:$G$45,4,FALSE))</f>
        <v/>
      </c>
      <c r="I64" s="6">
        <f>IF($C64="","",VLOOKUP($C64,'Account classes'!$A$6:$G$45,5,FALSE))</f>
        <v/>
      </c>
      <c r="J64" s="6">
        <f>IF($C64="","",VLOOKUP($C64,'Account classes'!$A$6:$G$45,6,FALSE))</f>
        <v/>
      </c>
      <c r="K64" s="6">
        <f>IF(OR($A64="",$C64=""),"",IF(INT($A64/1000)=VLOOKUP($C64,'Account classes'!$A$6:$G$45,7,FALSE),"OK","Check range"))</f>
        <v/>
      </c>
      <c r="L64" s="6">
        <f>IF($A64="","",IF(COUNTIF($A$7:$A$206,$A64&amp;"")&gt;1,"Duplicate","OK"))</f>
        <v/>
      </c>
      <c r="M64" s="5" t="n"/>
      <c r="N64" s="13" t="n">
        <v>2200</v>
      </c>
      <c r="O64" s="5" t="n"/>
      <c r="P64" s="6">
        <f>IF($N64="","",IF(COUNTIFS($A$7:$A$206,$N64&amp;"",$D$7:$D$206,"Heading")&gt;0,"OK","Parent not found"))</f>
        <v/>
      </c>
    </row>
    <row r="65">
      <c r="A65" s="13" t="n">
        <v>2240</v>
      </c>
      <c r="B65" s="5" t="inlineStr">
        <is>
          <t>Lease liabilities - current</t>
        </is>
      </c>
      <c r="C65" s="5" t="inlineStr">
        <is>
          <t>Other current liabilities</t>
        </is>
      </c>
      <c r="D65" s="5" t="inlineStr">
        <is>
          <t>Posting</t>
        </is>
      </c>
      <c r="E65" s="5" t="n"/>
      <c r="F65" s="6">
        <f>IF($C65="","",VLOOKUP($C65,'Account classes'!$A$6:$G$45,2,FALSE))</f>
        <v/>
      </c>
      <c r="G65" s="6">
        <f>IF($C65="","",VLOOKUP($C65,'Account classes'!$A$6:$G$45,3,FALSE))</f>
        <v/>
      </c>
      <c r="H65" s="6">
        <f>IF($C65="","",VLOOKUP($C65,'Account classes'!$A$6:$G$45,4,FALSE))</f>
        <v/>
      </c>
      <c r="I65" s="6">
        <f>IF($C65="","",VLOOKUP($C65,'Account classes'!$A$6:$G$45,5,FALSE))</f>
        <v/>
      </c>
      <c r="J65" s="6">
        <f>IF($C65="","",VLOOKUP($C65,'Account classes'!$A$6:$G$45,6,FALSE))</f>
        <v/>
      </c>
      <c r="K65" s="6">
        <f>IF(OR($A65="",$C65=""),"",IF(INT($A65/1000)=VLOOKUP($C65,'Account classes'!$A$6:$G$45,7,FALSE),"OK","Check range"))</f>
        <v/>
      </c>
      <c r="L65" s="6">
        <f>IF($A65="","",IF(COUNTIF($A$7:$A$206,$A65&amp;"")&gt;1,"Duplicate","OK"))</f>
        <v/>
      </c>
      <c r="M65" s="5" t="inlineStr">
        <is>
          <t>IFRS 16</t>
        </is>
      </c>
      <c r="N65" s="13" t="n">
        <v>2200</v>
      </c>
      <c r="O65" s="5" t="n"/>
      <c r="P65" s="6">
        <f>IF($N65="","",IF(COUNTIFS($A$7:$A$206,$N65&amp;"",$D$7:$D$206,"Heading")&gt;0,"OK","Parent not found"))</f>
        <v/>
      </c>
    </row>
    <row r="66">
      <c r="A66" s="13" t="n">
        <v>2250</v>
      </c>
      <c r="B66" s="5" t="inlineStr">
        <is>
          <t>Provisions - current</t>
        </is>
      </c>
      <c r="C66" s="5" t="inlineStr">
        <is>
          <t>Other current liabilities</t>
        </is>
      </c>
      <c r="D66" s="5" t="inlineStr">
        <is>
          <t>Posting</t>
        </is>
      </c>
      <c r="E66" s="5" t="n"/>
      <c r="F66" s="6">
        <f>IF($C66="","",VLOOKUP($C66,'Account classes'!$A$6:$G$45,2,FALSE))</f>
        <v/>
      </c>
      <c r="G66" s="6">
        <f>IF($C66="","",VLOOKUP($C66,'Account classes'!$A$6:$G$45,3,FALSE))</f>
        <v/>
      </c>
      <c r="H66" s="6">
        <f>IF($C66="","",VLOOKUP($C66,'Account classes'!$A$6:$G$45,4,FALSE))</f>
        <v/>
      </c>
      <c r="I66" s="6">
        <f>IF($C66="","",VLOOKUP($C66,'Account classes'!$A$6:$G$45,5,FALSE))</f>
        <v/>
      </c>
      <c r="J66" s="6">
        <f>IF($C66="","",VLOOKUP($C66,'Account classes'!$A$6:$G$45,6,FALSE))</f>
        <v/>
      </c>
      <c r="K66" s="6">
        <f>IF(OR($A66="",$C66=""),"",IF(INT($A66/1000)=VLOOKUP($C66,'Account classes'!$A$6:$G$45,7,FALSE),"OK","Check range"))</f>
        <v/>
      </c>
      <c r="L66" s="6">
        <f>IF($A66="","",IF(COUNTIF($A$7:$A$206,$A66&amp;"")&gt;1,"Duplicate","OK"))</f>
        <v/>
      </c>
      <c r="M66" s="5" t="inlineStr">
        <is>
          <t>IAS 37 (e.g. warranties)</t>
        </is>
      </c>
      <c r="N66" s="13" t="n">
        <v>2200</v>
      </c>
      <c r="O66" s="5" t="n"/>
      <c r="P66" s="6">
        <f>IF($N66="","",IF(COUNTIFS($A$7:$A$206,$N66&amp;"",$D$7:$D$206,"Heading")&gt;0,"OK","Parent not found"))</f>
        <v/>
      </c>
    </row>
    <row r="67">
      <c r="A67" s="11" t="n">
        <v>2500</v>
      </c>
      <c r="B67" s="12" t="inlineStr">
        <is>
          <t>Non-current liabilities</t>
        </is>
      </c>
      <c r="C67" s="5" t="inlineStr">
        <is>
          <t>Non-current liabilities</t>
        </is>
      </c>
      <c r="D67" s="5" t="inlineStr">
        <is>
          <t>Heading</t>
        </is>
      </c>
      <c r="E67" s="5" t="n"/>
      <c r="F67" s="6">
        <f>IF($C67="","",VLOOKUP($C67,'Account classes'!$A$6:$G$45,2,FALSE))</f>
        <v/>
      </c>
      <c r="G67" s="6">
        <f>IF($C67="","",VLOOKUP($C67,'Account classes'!$A$6:$G$45,3,FALSE))</f>
        <v/>
      </c>
      <c r="H67" s="6">
        <f>IF($C67="","",VLOOKUP($C67,'Account classes'!$A$6:$G$45,4,FALSE))</f>
        <v/>
      </c>
      <c r="I67" s="6">
        <f>IF($C67="","",VLOOKUP($C67,'Account classes'!$A$6:$G$45,5,FALSE))</f>
        <v/>
      </c>
      <c r="J67" s="6">
        <f>IF($C67="","",VLOOKUP($C67,'Account classes'!$A$6:$G$45,6,FALSE))</f>
        <v/>
      </c>
      <c r="K67" s="6">
        <f>IF(OR($A67="",$C67=""),"",IF(INT($A67/1000)=VLOOKUP($C67,'Account classes'!$A$6:$G$45,7,FALSE),"OK","Check range"))</f>
        <v/>
      </c>
      <c r="L67" s="6">
        <f>IF($A67="","",IF(COUNTIF($A$7:$A$206,$A67&amp;"")&gt;1,"Duplicate","OK"))</f>
        <v/>
      </c>
      <c r="M67" s="5" t="n"/>
      <c r="N67" s="13" t="n"/>
      <c r="O67" s="5" t="n"/>
      <c r="P67" s="6">
        <f>IF($N67="","",IF(COUNTIFS($A$7:$A$206,$N67&amp;"",$D$7:$D$206,"Heading")&gt;0,"OK","Parent not found"))</f>
        <v/>
      </c>
    </row>
    <row r="68">
      <c r="A68" s="13" t="n">
        <v>2510</v>
      </c>
      <c r="B68" s="5" t="inlineStr">
        <is>
          <t>Bank loans - non-current</t>
        </is>
      </c>
      <c r="C68" s="5" t="inlineStr">
        <is>
          <t>Non-current liabilities</t>
        </is>
      </c>
      <c r="D68" s="5" t="inlineStr">
        <is>
          <t>Posting</t>
        </is>
      </c>
      <c r="E68" s="5" t="n"/>
      <c r="F68" s="6">
        <f>IF($C68="","",VLOOKUP($C68,'Account classes'!$A$6:$G$45,2,FALSE))</f>
        <v/>
      </c>
      <c r="G68" s="6">
        <f>IF($C68="","",VLOOKUP($C68,'Account classes'!$A$6:$G$45,3,FALSE))</f>
        <v/>
      </c>
      <c r="H68" s="6">
        <f>IF($C68="","",VLOOKUP($C68,'Account classes'!$A$6:$G$45,4,FALSE))</f>
        <v/>
      </c>
      <c r="I68" s="6">
        <f>IF($C68="","",VLOOKUP($C68,'Account classes'!$A$6:$G$45,5,FALSE))</f>
        <v/>
      </c>
      <c r="J68" s="6">
        <f>IF($C68="","",VLOOKUP($C68,'Account classes'!$A$6:$G$45,6,FALSE))</f>
        <v/>
      </c>
      <c r="K68" s="6">
        <f>IF(OR($A68="",$C68=""),"",IF(INT($A68/1000)=VLOOKUP($C68,'Account classes'!$A$6:$G$45,7,FALSE),"OK","Check range"))</f>
        <v/>
      </c>
      <c r="L68" s="6">
        <f>IF($A68="","",IF(COUNTIF($A$7:$A$206,$A68&amp;"")&gt;1,"Duplicate","OK"))</f>
        <v/>
      </c>
      <c r="M68" s="5" t="n"/>
      <c r="N68" s="13" t="n">
        <v>2500</v>
      </c>
      <c r="O68" s="5" t="n"/>
      <c r="P68" s="6">
        <f>IF($N68="","",IF(COUNTIFS($A$7:$A$206,$N68&amp;"",$D$7:$D$206,"Heading")&gt;0,"OK","Parent not found"))</f>
        <v/>
      </c>
    </row>
    <row r="69">
      <c r="A69" s="13" t="n">
        <v>2520</v>
      </c>
      <c r="B69" s="5" t="inlineStr">
        <is>
          <t>Lease liabilities - non-current</t>
        </is>
      </c>
      <c r="C69" s="5" t="inlineStr">
        <is>
          <t>Non-current liabilities</t>
        </is>
      </c>
      <c r="D69" s="5" t="inlineStr">
        <is>
          <t>Posting</t>
        </is>
      </c>
      <c r="E69" s="5" t="n"/>
      <c r="F69" s="6">
        <f>IF($C69="","",VLOOKUP($C69,'Account classes'!$A$6:$G$45,2,FALSE))</f>
        <v/>
      </c>
      <c r="G69" s="6">
        <f>IF($C69="","",VLOOKUP($C69,'Account classes'!$A$6:$G$45,3,FALSE))</f>
        <v/>
      </c>
      <c r="H69" s="6">
        <f>IF($C69="","",VLOOKUP($C69,'Account classes'!$A$6:$G$45,4,FALSE))</f>
        <v/>
      </c>
      <c r="I69" s="6">
        <f>IF($C69="","",VLOOKUP($C69,'Account classes'!$A$6:$G$45,5,FALSE))</f>
        <v/>
      </c>
      <c r="J69" s="6">
        <f>IF($C69="","",VLOOKUP($C69,'Account classes'!$A$6:$G$45,6,FALSE))</f>
        <v/>
      </c>
      <c r="K69" s="6">
        <f>IF(OR($A69="",$C69=""),"",IF(INT($A69/1000)=VLOOKUP($C69,'Account classes'!$A$6:$G$45,7,FALSE),"OK","Check range"))</f>
        <v/>
      </c>
      <c r="L69" s="6">
        <f>IF($A69="","",IF(COUNTIF($A$7:$A$206,$A69&amp;"")&gt;1,"Duplicate","OK"))</f>
        <v/>
      </c>
      <c r="M69" s="5" t="inlineStr">
        <is>
          <t>IFRS 16</t>
        </is>
      </c>
      <c r="N69" s="13" t="n">
        <v>2500</v>
      </c>
      <c r="O69" s="5" t="n"/>
      <c r="P69" s="6">
        <f>IF($N69="","",IF(COUNTIFS($A$7:$A$206,$N69&amp;"",$D$7:$D$206,"Heading")&gt;0,"OK","Parent not found"))</f>
        <v/>
      </c>
    </row>
    <row r="70">
      <c r="A70" s="13" t="n">
        <v>2530</v>
      </c>
      <c r="B70" s="5" t="inlineStr">
        <is>
          <t>Deferred tax liability</t>
        </is>
      </c>
      <c r="C70" s="5" t="inlineStr">
        <is>
          <t>Non-current liabilities</t>
        </is>
      </c>
      <c r="D70" s="5" t="inlineStr">
        <is>
          <t>Posting</t>
        </is>
      </c>
      <c r="E70" s="5" t="n"/>
      <c r="F70" s="6">
        <f>IF($C70="","",VLOOKUP($C70,'Account classes'!$A$6:$G$45,2,FALSE))</f>
        <v/>
      </c>
      <c r="G70" s="6">
        <f>IF($C70="","",VLOOKUP($C70,'Account classes'!$A$6:$G$45,3,FALSE))</f>
        <v/>
      </c>
      <c r="H70" s="6">
        <f>IF($C70="","",VLOOKUP($C70,'Account classes'!$A$6:$G$45,4,FALSE))</f>
        <v/>
      </c>
      <c r="I70" s="6">
        <f>IF($C70="","",VLOOKUP($C70,'Account classes'!$A$6:$G$45,5,FALSE))</f>
        <v/>
      </c>
      <c r="J70" s="6">
        <f>IF($C70="","",VLOOKUP($C70,'Account classes'!$A$6:$G$45,6,FALSE))</f>
        <v/>
      </c>
      <c r="K70" s="6">
        <f>IF(OR($A70="",$C70=""),"",IF(INT($A70/1000)=VLOOKUP($C70,'Account classes'!$A$6:$G$45,7,FALSE),"OK","Check range"))</f>
        <v/>
      </c>
      <c r="L70" s="6">
        <f>IF($A70="","",IF(COUNTIF($A$7:$A$206,$A70&amp;"")&gt;1,"Duplicate","OK"))</f>
        <v/>
      </c>
      <c r="M70" s="5" t="inlineStr">
        <is>
          <t>IAS 12</t>
        </is>
      </c>
      <c r="N70" s="13" t="n">
        <v>2500</v>
      </c>
      <c r="O70" s="5" t="n"/>
      <c r="P70" s="6">
        <f>IF($N70="","",IF(COUNTIFS($A$7:$A$206,$N70&amp;"",$D$7:$D$206,"Heading")&gt;0,"OK","Parent not found"))</f>
        <v/>
      </c>
    </row>
    <row r="71">
      <c r="A71" s="13" t="n">
        <v>2540</v>
      </c>
      <c r="B71" s="5" t="inlineStr">
        <is>
          <t>Provisions - non-current</t>
        </is>
      </c>
      <c r="C71" s="5" t="inlineStr">
        <is>
          <t>Non-current liabilities</t>
        </is>
      </c>
      <c r="D71" s="5" t="inlineStr">
        <is>
          <t>Posting</t>
        </is>
      </c>
      <c r="E71" s="5" t="n"/>
      <c r="F71" s="6">
        <f>IF($C71="","",VLOOKUP($C71,'Account classes'!$A$6:$G$45,2,FALSE))</f>
        <v/>
      </c>
      <c r="G71" s="6">
        <f>IF($C71="","",VLOOKUP($C71,'Account classes'!$A$6:$G$45,3,FALSE))</f>
        <v/>
      </c>
      <c r="H71" s="6">
        <f>IF($C71="","",VLOOKUP($C71,'Account classes'!$A$6:$G$45,4,FALSE))</f>
        <v/>
      </c>
      <c r="I71" s="6">
        <f>IF($C71="","",VLOOKUP($C71,'Account classes'!$A$6:$G$45,5,FALSE))</f>
        <v/>
      </c>
      <c r="J71" s="6">
        <f>IF($C71="","",VLOOKUP($C71,'Account classes'!$A$6:$G$45,6,FALSE))</f>
        <v/>
      </c>
      <c r="K71" s="6">
        <f>IF(OR($A71="",$C71=""),"",IF(INT($A71/1000)=VLOOKUP($C71,'Account classes'!$A$6:$G$45,7,FALSE),"OK","Check range"))</f>
        <v/>
      </c>
      <c r="L71" s="6">
        <f>IF($A71="","",IF(COUNTIF($A$7:$A$206,$A71&amp;"")&gt;1,"Duplicate","OK"))</f>
        <v/>
      </c>
      <c r="M71" s="5" t="inlineStr">
        <is>
          <t>IAS 37 / IAS 19</t>
        </is>
      </c>
      <c r="N71" s="13" t="n">
        <v>2500</v>
      </c>
      <c r="O71" s="5" t="n"/>
      <c r="P71" s="6">
        <f>IF($N71="","",IF(COUNTIFS($A$7:$A$206,$N71&amp;"",$D$7:$D$206,"Heading")&gt;0,"OK","Parent not found"))</f>
        <v/>
      </c>
    </row>
    <row r="72">
      <c r="A72" s="11" t="n">
        <v>3000</v>
      </c>
      <c r="B72" s="12" t="inlineStr">
        <is>
          <t>Equity</t>
        </is>
      </c>
      <c r="C72" s="5" t="inlineStr">
        <is>
          <t>Equity</t>
        </is>
      </c>
      <c r="D72" s="5" t="inlineStr">
        <is>
          <t>Heading</t>
        </is>
      </c>
      <c r="E72" s="5" t="n"/>
      <c r="F72" s="6">
        <f>IF($C72="","",VLOOKUP($C72,'Account classes'!$A$6:$G$45,2,FALSE))</f>
        <v/>
      </c>
      <c r="G72" s="6">
        <f>IF($C72="","",VLOOKUP($C72,'Account classes'!$A$6:$G$45,3,FALSE))</f>
        <v/>
      </c>
      <c r="H72" s="6">
        <f>IF($C72="","",VLOOKUP($C72,'Account classes'!$A$6:$G$45,4,FALSE))</f>
        <v/>
      </c>
      <c r="I72" s="6">
        <f>IF($C72="","",VLOOKUP($C72,'Account classes'!$A$6:$G$45,5,FALSE))</f>
        <v/>
      </c>
      <c r="J72" s="6">
        <f>IF($C72="","",VLOOKUP($C72,'Account classes'!$A$6:$G$45,6,FALSE))</f>
        <v/>
      </c>
      <c r="K72" s="6">
        <f>IF(OR($A72="",$C72=""),"",IF(INT($A72/1000)=VLOOKUP($C72,'Account classes'!$A$6:$G$45,7,FALSE),"OK","Check range"))</f>
        <v/>
      </c>
      <c r="L72" s="6">
        <f>IF($A72="","",IF(COUNTIF($A$7:$A$206,$A72&amp;"")&gt;1,"Duplicate","OK"))</f>
        <v/>
      </c>
      <c r="M72" s="5" t="n"/>
      <c r="N72" s="13" t="n"/>
      <c r="O72" s="5" t="n"/>
      <c r="P72" s="6">
        <f>IF($N72="","",IF(COUNTIFS($A$7:$A$206,$N72&amp;"",$D$7:$D$206,"Heading")&gt;0,"OK","Parent not found"))</f>
        <v/>
      </c>
    </row>
    <row r="73">
      <c r="A73" s="13" t="n">
        <v>3010</v>
      </c>
      <c r="B73" s="5" t="inlineStr">
        <is>
          <t>Share capital</t>
        </is>
      </c>
      <c r="C73" s="5" t="inlineStr">
        <is>
          <t>Equity</t>
        </is>
      </c>
      <c r="D73" s="5" t="inlineStr">
        <is>
          <t>Posting</t>
        </is>
      </c>
      <c r="E73" s="5" t="n"/>
      <c r="F73" s="6">
        <f>IF($C73="","",VLOOKUP($C73,'Account classes'!$A$6:$G$45,2,FALSE))</f>
        <v/>
      </c>
      <c r="G73" s="6">
        <f>IF($C73="","",VLOOKUP($C73,'Account classes'!$A$6:$G$45,3,FALSE))</f>
        <v/>
      </c>
      <c r="H73" s="6">
        <f>IF($C73="","",VLOOKUP($C73,'Account classes'!$A$6:$G$45,4,FALSE))</f>
        <v/>
      </c>
      <c r="I73" s="6">
        <f>IF($C73="","",VLOOKUP($C73,'Account classes'!$A$6:$G$45,5,FALSE))</f>
        <v/>
      </c>
      <c r="J73" s="6">
        <f>IF($C73="","",VLOOKUP($C73,'Account classes'!$A$6:$G$45,6,FALSE))</f>
        <v/>
      </c>
      <c r="K73" s="6">
        <f>IF(OR($A73="",$C73=""),"",IF(INT($A73/1000)=VLOOKUP($C73,'Account classes'!$A$6:$G$45,7,FALSE),"OK","Check range"))</f>
        <v/>
      </c>
      <c r="L73" s="6">
        <f>IF($A73="","",IF(COUNTIF($A$7:$A$206,$A73&amp;"")&gt;1,"Duplicate","OK"))</f>
        <v/>
      </c>
      <c r="M73" s="5" t="n"/>
      <c r="N73" s="13" t="n">
        <v>3000</v>
      </c>
      <c r="O73" s="5" t="n"/>
      <c r="P73" s="6">
        <f>IF($N73="","",IF(COUNTIFS($A$7:$A$206,$N73&amp;"",$D$7:$D$206,"Heading")&gt;0,"OK","Parent not found"))</f>
        <v/>
      </c>
    </row>
    <row r="74">
      <c r="A74" s="13" t="n">
        <v>3020</v>
      </c>
      <c r="B74" s="5" t="inlineStr">
        <is>
          <t>Share premium</t>
        </is>
      </c>
      <c r="C74" s="5" t="inlineStr">
        <is>
          <t>Equity</t>
        </is>
      </c>
      <c r="D74" s="5" t="inlineStr">
        <is>
          <t>Posting</t>
        </is>
      </c>
      <c r="E74" s="5" t="n"/>
      <c r="F74" s="6">
        <f>IF($C74="","",VLOOKUP($C74,'Account classes'!$A$6:$G$45,2,FALSE))</f>
        <v/>
      </c>
      <c r="G74" s="6">
        <f>IF($C74="","",VLOOKUP($C74,'Account classes'!$A$6:$G$45,3,FALSE))</f>
        <v/>
      </c>
      <c r="H74" s="6">
        <f>IF($C74="","",VLOOKUP($C74,'Account classes'!$A$6:$G$45,4,FALSE))</f>
        <v/>
      </c>
      <c r="I74" s="6">
        <f>IF($C74="","",VLOOKUP($C74,'Account classes'!$A$6:$G$45,5,FALSE))</f>
        <v/>
      </c>
      <c r="J74" s="6">
        <f>IF($C74="","",VLOOKUP($C74,'Account classes'!$A$6:$G$45,6,FALSE))</f>
        <v/>
      </c>
      <c r="K74" s="6">
        <f>IF(OR($A74="",$C74=""),"",IF(INT($A74/1000)=VLOOKUP($C74,'Account classes'!$A$6:$G$45,7,FALSE),"OK","Check range"))</f>
        <v/>
      </c>
      <c r="L74" s="6">
        <f>IF($A74="","",IF(COUNTIF($A$7:$A$206,$A74&amp;"")&gt;1,"Duplicate","OK"))</f>
        <v/>
      </c>
      <c r="M74" s="5" t="n"/>
      <c r="N74" s="13" t="n">
        <v>3000</v>
      </c>
      <c r="O74" s="5" t="n"/>
      <c r="P74" s="6">
        <f>IF($N74="","",IF(COUNTIFS($A$7:$A$206,$N74&amp;"",$D$7:$D$206,"Heading")&gt;0,"OK","Parent not found"))</f>
        <v/>
      </c>
    </row>
    <row r="75">
      <c r="A75" s="13" t="n">
        <v>3030</v>
      </c>
      <c r="B75" s="5" t="inlineStr">
        <is>
          <t>Retained earnings</t>
        </is>
      </c>
      <c r="C75" s="5" t="inlineStr">
        <is>
          <t>Equity</t>
        </is>
      </c>
      <c r="D75" s="5" t="inlineStr">
        <is>
          <t>Posting</t>
        </is>
      </c>
      <c r="E75" s="5" t="n"/>
      <c r="F75" s="6">
        <f>IF($C75="","",VLOOKUP($C75,'Account classes'!$A$6:$G$45,2,FALSE))</f>
        <v/>
      </c>
      <c r="G75" s="6">
        <f>IF($C75="","",VLOOKUP($C75,'Account classes'!$A$6:$G$45,3,FALSE))</f>
        <v/>
      </c>
      <c r="H75" s="6">
        <f>IF($C75="","",VLOOKUP($C75,'Account classes'!$A$6:$G$45,4,FALSE))</f>
        <v/>
      </c>
      <c r="I75" s="6">
        <f>IF($C75="","",VLOOKUP($C75,'Account classes'!$A$6:$G$45,5,FALSE))</f>
        <v/>
      </c>
      <c r="J75" s="6">
        <f>IF($C75="","",VLOOKUP($C75,'Account classes'!$A$6:$G$45,6,FALSE))</f>
        <v/>
      </c>
      <c r="K75" s="6">
        <f>IF(OR($A75="",$C75=""),"",IF(INT($A75/1000)=VLOOKUP($C75,'Account classes'!$A$6:$G$45,7,FALSE),"OK","Check range"))</f>
        <v/>
      </c>
      <c r="L75" s="6">
        <f>IF($A75="","",IF(COUNTIF($A$7:$A$206,$A75&amp;"")&gt;1,"Duplicate","OK"))</f>
        <v/>
      </c>
      <c r="M75" s="5" t="inlineStr">
        <is>
          <t>Receives the year's profit at close</t>
        </is>
      </c>
      <c r="N75" s="13" t="n">
        <v>3000</v>
      </c>
      <c r="O75" s="5" t="n"/>
      <c r="P75" s="6">
        <f>IF($N75="","",IF(COUNTIFS($A$7:$A$206,$N75&amp;"",$D$7:$D$206,"Heading")&gt;0,"OK","Parent not found"))</f>
        <v/>
      </c>
    </row>
    <row r="76">
      <c r="A76" s="13" t="n">
        <v>3040</v>
      </c>
      <c r="B76" s="5" t="inlineStr">
        <is>
          <t>Income summary (year-end closing)</t>
        </is>
      </c>
      <c r="C76" s="5" t="inlineStr">
        <is>
          <t>Equity</t>
        </is>
      </c>
      <c r="D76" s="5" t="inlineStr">
        <is>
          <t>Posting</t>
        </is>
      </c>
      <c r="E76" s="5" t="n"/>
      <c r="F76" s="6">
        <f>IF($C76="","",VLOOKUP($C76,'Account classes'!$A$6:$G$45,2,FALSE))</f>
        <v/>
      </c>
      <c r="G76" s="6">
        <f>IF($C76="","",VLOOKUP($C76,'Account classes'!$A$6:$G$45,3,FALSE))</f>
        <v/>
      </c>
      <c r="H76" s="6">
        <f>IF($C76="","",VLOOKUP($C76,'Account classes'!$A$6:$G$45,4,FALSE))</f>
        <v/>
      </c>
      <c r="I76" s="6">
        <f>IF($C76="","",VLOOKUP($C76,'Account classes'!$A$6:$G$45,5,FALSE))</f>
        <v/>
      </c>
      <c r="J76" s="6">
        <f>IF($C76="","",VLOOKUP($C76,'Account classes'!$A$6:$G$45,6,FALSE))</f>
        <v/>
      </c>
      <c r="K76" s="6">
        <f>IF(OR($A76="",$C76=""),"",IF(INT($A76/1000)=VLOOKUP($C76,'Account classes'!$A$6:$G$45,7,FALSE),"OK","Check range"))</f>
        <v/>
      </c>
      <c r="L76" s="6">
        <f>IF($A76="","",IF(COUNTIF($A$7:$A$206,$A76&amp;"")&gt;1,"Duplicate","OK"))</f>
        <v/>
      </c>
      <c r="M76" s="5" t="inlineStr">
        <is>
          <t>Zero after the year-end close</t>
        </is>
      </c>
      <c r="N76" s="13" t="n">
        <v>3000</v>
      </c>
      <c r="O76" s="5" t="n"/>
      <c r="P76" s="6">
        <f>IF($N76="","",IF(COUNTIFS($A$7:$A$206,$N76&amp;"",$D$7:$D$206,"Heading")&gt;0,"OK","Parent not found"))</f>
        <v/>
      </c>
    </row>
    <row r="77">
      <c r="A77" s="13" t="n">
        <v>3050</v>
      </c>
      <c r="B77" s="5" t="inlineStr">
        <is>
          <t>Dividends declared</t>
        </is>
      </c>
      <c r="C77" s="5" t="inlineStr">
        <is>
          <t>Equity - distributions</t>
        </is>
      </c>
      <c r="D77" s="5" t="inlineStr">
        <is>
          <t>Posting</t>
        </is>
      </c>
      <c r="E77" s="5" t="n"/>
      <c r="F77" s="6">
        <f>IF($C77="","",VLOOKUP($C77,'Account classes'!$A$6:$G$45,2,FALSE))</f>
        <v/>
      </c>
      <c r="G77" s="6">
        <f>IF($C77="","",VLOOKUP($C77,'Account classes'!$A$6:$G$45,3,FALSE))</f>
        <v/>
      </c>
      <c r="H77" s="6">
        <f>IF($C77="","",VLOOKUP($C77,'Account classes'!$A$6:$G$45,4,FALSE))</f>
        <v/>
      </c>
      <c r="I77" s="6">
        <f>IF($C77="","",VLOOKUP($C77,'Account classes'!$A$6:$G$45,5,FALSE))</f>
        <v/>
      </c>
      <c r="J77" s="6">
        <f>IF($C77="","",VLOOKUP($C77,'Account classes'!$A$6:$G$45,6,FALSE))</f>
        <v/>
      </c>
      <c r="K77" s="6">
        <f>IF(OR($A77="",$C77=""),"",IF(INT($A77/1000)=VLOOKUP($C77,'Account classes'!$A$6:$G$45,7,FALSE),"OK","Check range"))</f>
        <v/>
      </c>
      <c r="L77" s="6">
        <f>IF($A77="","",IF(COUNTIF($A$7:$A$206,$A77&amp;"")&gt;1,"Duplicate","OK"))</f>
        <v/>
      </c>
      <c r="M77" s="5" t="n"/>
      <c r="N77" s="13" t="n">
        <v>3000</v>
      </c>
      <c r="O77" s="5" t="n"/>
      <c r="P77" s="6">
        <f>IF($N77="","",IF(COUNTIFS($A$7:$A$206,$N77&amp;"",$D$7:$D$206,"Heading")&gt;0,"OK","Parent not found"))</f>
        <v/>
      </c>
    </row>
    <row r="78">
      <c r="A78" s="13" t="n">
        <v>3060</v>
      </c>
      <c r="B78" s="5" t="inlineStr">
        <is>
          <t>Owner's drawings</t>
        </is>
      </c>
      <c r="C78" s="5" t="inlineStr">
        <is>
          <t>Equity - distributions</t>
        </is>
      </c>
      <c r="D78" s="5" t="inlineStr">
        <is>
          <t>Posting</t>
        </is>
      </c>
      <c r="E78" s="5" t="n"/>
      <c r="F78" s="6">
        <f>IF($C78="","",VLOOKUP($C78,'Account classes'!$A$6:$G$45,2,FALSE))</f>
        <v/>
      </c>
      <c r="G78" s="6">
        <f>IF($C78="","",VLOOKUP($C78,'Account classes'!$A$6:$G$45,3,FALSE))</f>
        <v/>
      </c>
      <c r="H78" s="6">
        <f>IF($C78="","",VLOOKUP($C78,'Account classes'!$A$6:$G$45,4,FALSE))</f>
        <v/>
      </c>
      <c r="I78" s="6">
        <f>IF($C78="","",VLOOKUP($C78,'Account classes'!$A$6:$G$45,5,FALSE))</f>
        <v/>
      </c>
      <c r="J78" s="6">
        <f>IF($C78="","",VLOOKUP($C78,'Account classes'!$A$6:$G$45,6,FALSE))</f>
        <v/>
      </c>
      <c r="K78" s="6">
        <f>IF(OR($A78="",$C78=""),"",IF(INT($A78/1000)=VLOOKUP($C78,'Account classes'!$A$6:$G$45,7,FALSE),"OK","Check range"))</f>
        <v/>
      </c>
      <c r="L78" s="6">
        <f>IF($A78="","",IF(COUNTIF($A$7:$A$206,$A78&amp;"")&gt;1,"Duplicate","OK"))</f>
        <v/>
      </c>
      <c r="M78" s="5" t="inlineStr">
        <is>
          <t>Sole traders and partnerships</t>
        </is>
      </c>
      <c r="N78" s="13" t="n">
        <v>3000</v>
      </c>
      <c r="O78" s="5" t="n"/>
      <c r="P78" s="6">
        <f>IF($N78="","",IF(COUNTIFS($A$7:$A$206,$N78&amp;"",$D$7:$D$206,"Heading")&gt;0,"OK","Parent not found"))</f>
        <v/>
      </c>
    </row>
    <row r="79">
      <c r="A79" s="11" t="n">
        <v>4000</v>
      </c>
      <c r="B79" s="12" t="inlineStr">
        <is>
          <t>Revenue</t>
        </is>
      </c>
      <c r="C79" s="5" t="inlineStr">
        <is>
          <t>Revenue</t>
        </is>
      </c>
      <c r="D79" s="5" t="inlineStr">
        <is>
          <t>Heading</t>
        </is>
      </c>
      <c r="E79" s="5" t="n"/>
      <c r="F79" s="6">
        <f>IF($C79="","",VLOOKUP($C79,'Account classes'!$A$6:$G$45,2,FALSE))</f>
        <v/>
      </c>
      <c r="G79" s="6">
        <f>IF($C79="","",VLOOKUP($C79,'Account classes'!$A$6:$G$45,3,FALSE))</f>
        <v/>
      </c>
      <c r="H79" s="6">
        <f>IF($C79="","",VLOOKUP($C79,'Account classes'!$A$6:$G$45,4,FALSE))</f>
        <v/>
      </c>
      <c r="I79" s="6">
        <f>IF($C79="","",VLOOKUP($C79,'Account classes'!$A$6:$G$45,5,FALSE))</f>
        <v/>
      </c>
      <c r="J79" s="6">
        <f>IF($C79="","",VLOOKUP($C79,'Account classes'!$A$6:$G$45,6,FALSE))</f>
        <v/>
      </c>
      <c r="K79" s="6">
        <f>IF(OR($A79="",$C79=""),"",IF(INT($A79/1000)=VLOOKUP($C79,'Account classes'!$A$6:$G$45,7,FALSE),"OK","Check range"))</f>
        <v/>
      </c>
      <c r="L79" s="6">
        <f>IF($A79="","",IF(COUNTIF($A$7:$A$206,$A79&amp;"")&gt;1,"Duplicate","OK"))</f>
        <v/>
      </c>
      <c r="M79" s="5" t="n"/>
      <c r="N79" s="13" t="n"/>
      <c r="O79" s="5" t="n"/>
      <c r="P79" s="6">
        <f>IF($N79="","",IF(COUNTIFS($A$7:$A$206,$N79&amp;"",$D$7:$D$206,"Heading")&gt;0,"OK","Parent not found"))</f>
        <v/>
      </c>
    </row>
    <row r="80">
      <c r="A80" s="13" t="n">
        <v>4010</v>
      </c>
      <c r="B80" s="5" t="inlineStr">
        <is>
          <t>Sales of goods</t>
        </is>
      </c>
      <c r="C80" s="5" t="inlineStr">
        <is>
          <t>Revenue</t>
        </is>
      </c>
      <c r="D80" s="5" t="inlineStr">
        <is>
          <t>Posting</t>
        </is>
      </c>
      <c r="E80" s="5" t="n"/>
      <c r="F80" s="6">
        <f>IF($C80="","",VLOOKUP($C80,'Account classes'!$A$6:$G$45,2,FALSE))</f>
        <v/>
      </c>
      <c r="G80" s="6">
        <f>IF($C80="","",VLOOKUP($C80,'Account classes'!$A$6:$G$45,3,FALSE))</f>
        <v/>
      </c>
      <c r="H80" s="6">
        <f>IF($C80="","",VLOOKUP($C80,'Account classes'!$A$6:$G$45,4,FALSE))</f>
        <v/>
      </c>
      <c r="I80" s="6">
        <f>IF($C80="","",VLOOKUP($C80,'Account classes'!$A$6:$G$45,5,FALSE))</f>
        <v/>
      </c>
      <c r="J80" s="6">
        <f>IF($C80="","",VLOOKUP($C80,'Account classes'!$A$6:$G$45,6,FALSE))</f>
        <v/>
      </c>
      <c r="K80" s="6">
        <f>IF(OR($A80="",$C80=""),"",IF(INT($A80/1000)=VLOOKUP($C80,'Account classes'!$A$6:$G$45,7,FALSE),"OK","Check range"))</f>
        <v/>
      </c>
      <c r="L80" s="6">
        <f>IF($A80="","",IF(COUNTIF($A$7:$A$206,$A80&amp;"")&gt;1,"Duplicate","OK"))</f>
        <v/>
      </c>
      <c r="M80" s="5" t="n"/>
      <c r="N80" s="13" t="n">
        <v>4000</v>
      </c>
      <c r="O80" s="5" t="n"/>
      <c r="P80" s="6">
        <f>IF($N80="","",IF(COUNTIFS($A$7:$A$206,$N80&amp;"",$D$7:$D$206,"Heading")&gt;0,"OK","Parent not found"))</f>
        <v/>
      </c>
    </row>
    <row r="81">
      <c r="A81" s="13" t="n">
        <v>4020</v>
      </c>
      <c r="B81" s="5" t="inlineStr">
        <is>
          <t>Services revenue</t>
        </is>
      </c>
      <c r="C81" s="5" t="inlineStr">
        <is>
          <t>Revenue</t>
        </is>
      </c>
      <c r="D81" s="5" t="inlineStr">
        <is>
          <t>Posting</t>
        </is>
      </c>
      <c r="E81" s="5" t="n"/>
      <c r="F81" s="6">
        <f>IF($C81="","",VLOOKUP($C81,'Account classes'!$A$6:$G$45,2,FALSE))</f>
        <v/>
      </c>
      <c r="G81" s="6">
        <f>IF($C81="","",VLOOKUP($C81,'Account classes'!$A$6:$G$45,3,FALSE))</f>
        <v/>
      </c>
      <c r="H81" s="6">
        <f>IF($C81="","",VLOOKUP($C81,'Account classes'!$A$6:$G$45,4,FALSE))</f>
        <v/>
      </c>
      <c r="I81" s="6">
        <f>IF($C81="","",VLOOKUP($C81,'Account classes'!$A$6:$G$45,5,FALSE))</f>
        <v/>
      </c>
      <c r="J81" s="6">
        <f>IF($C81="","",VLOOKUP($C81,'Account classes'!$A$6:$G$45,6,FALSE))</f>
        <v/>
      </c>
      <c r="K81" s="6">
        <f>IF(OR($A81="",$C81=""),"",IF(INT($A81/1000)=VLOOKUP($C81,'Account classes'!$A$6:$G$45,7,FALSE),"OK","Check range"))</f>
        <v/>
      </c>
      <c r="L81" s="6">
        <f>IF($A81="","",IF(COUNTIF($A$7:$A$206,$A81&amp;"")&gt;1,"Duplicate","OK"))</f>
        <v/>
      </c>
      <c r="M81" s="5" t="n"/>
      <c r="N81" s="13" t="n">
        <v>4000</v>
      </c>
      <c r="O81" s="5" t="n"/>
      <c r="P81" s="6">
        <f>IF($N81="","",IF(COUNTIFS($A$7:$A$206,$N81&amp;"",$D$7:$D$206,"Heading")&gt;0,"OK","Parent not found"))</f>
        <v/>
      </c>
    </row>
    <row r="82">
      <c r="A82" s="13" t="n">
        <v>4030</v>
      </c>
      <c r="B82" s="5" t="inlineStr">
        <is>
          <t>Subscription revenue</t>
        </is>
      </c>
      <c r="C82" s="5" t="inlineStr">
        <is>
          <t>Revenue</t>
        </is>
      </c>
      <c r="D82" s="5" t="inlineStr">
        <is>
          <t>Posting</t>
        </is>
      </c>
      <c r="E82" s="5" t="n"/>
      <c r="F82" s="6">
        <f>IF($C82="","",VLOOKUP($C82,'Account classes'!$A$6:$G$45,2,FALSE))</f>
        <v/>
      </c>
      <c r="G82" s="6">
        <f>IF($C82="","",VLOOKUP($C82,'Account classes'!$A$6:$G$45,3,FALSE))</f>
        <v/>
      </c>
      <c r="H82" s="6">
        <f>IF($C82="","",VLOOKUP($C82,'Account classes'!$A$6:$G$45,4,FALSE))</f>
        <v/>
      </c>
      <c r="I82" s="6">
        <f>IF($C82="","",VLOOKUP($C82,'Account classes'!$A$6:$G$45,5,FALSE))</f>
        <v/>
      </c>
      <c r="J82" s="6">
        <f>IF($C82="","",VLOOKUP($C82,'Account classes'!$A$6:$G$45,6,FALSE))</f>
        <v/>
      </c>
      <c r="K82" s="6">
        <f>IF(OR($A82="",$C82=""),"",IF(INT($A82/1000)=VLOOKUP($C82,'Account classes'!$A$6:$G$45,7,FALSE),"OK","Check range"))</f>
        <v/>
      </c>
      <c r="L82" s="6">
        <f>IF($A82="","",IF(COUNTIF($A$7:$A$206,$A82&amp;"")&gt;1,"Duplicate","OK"))</f>
        <v/>
      </c>
      <c r="M82" s="5" t="inlineStr">
        <is>
          <t>Recognised over time</t>
        </is>
      </c>
      <c r="N82" s="13" t="n">
        <v>4000</v>
      </c>
      <c r="O82" s="5" t="n"/>
      <c r="P82" s="6">
        <f>IF($N82="","",IF(COUNTIFS($A$7:$A$206,$N82&amp;"",$D$7:$D$206,"Heading")&gt;0,"OK","Parent not found"))</f>
        <v/>
      </c>
    </row>
    <row r="83">
      <c r="A83" s="13" t="n">
        <v>4040</v>
      </c>
      <c r="B83" s="5" t="inlineStr">
        <is>
          <t>Sales returns and allowances</t>
        </is>
      </c>
      <c r="C83" s="5" t="inlineStr">
        <is>
          <t>Revenue - contra</t>
        </is>
      </c>
      <c r="D83" s="5" t="inlineStr">
        <is>
          <t>Posting</t>
        </is>
      </c>
      <c r="E83" s="5" t="n"/>
      <c r="F83" s="6">
        <f>IF($C83="","",VLOOKUP($C83,'Account classes'!$A$6:$G$45,2,FALSE))</f>
        <v/>
      </c>
      <c r="G83" s="6">
        <f>IF($C83="","",VLOOKUP($C83,'Account classes'!$A$6:$G$45,3,FALSE))</f>
        <v/>
      </c>
      <c r="H83" s="6">
        <f>IF($C83="","",VLOOKUP($C83,'Account classes'!$A$6:$G$45,4,FALSE))</f>
        <v/>
      </c>
      <c r="I83" s="6">
        <f>IF($C83="","",VLOOKUP($C83,'Account classes'!$A$6:$G$45,5,FALSE))</f>
        <v/>
      </c>
      <c r="J83" s="6">
        <f>IF($C83="","",VLOOKUP($C83,'Account classes'!$A$6:$G$45,6,FALSE))</f>
        <v/>
      </c>
      <c r="K83" s="6">
        <f>IF(OR($A83="",$C83=""),"",IF(INT($A83/1000)=VLOOKUP($C83,'Account classes'!$A$6:$G$45,7,FALSE),"OK","Check range"))</f>
        <v/>
      </c>
      <c r="L83" s="6">
        <f>IF($A83="","",IF(COUNTIF($A$7:$A$206,$A83&amp;"")&gt;1,"Duplicate","OK"))</f>
        <v/>
      </c>
      <c r="M83" s="5" t="n"/>
      <c r="N83" s="13" t="n">
        <v>4000</v>
      </c>
      <c r="O83" s="5" t="n"/>
      <c r="P83" s="6">
        <f>IF($N83="","",IF(COUNTIFS($A$7:$A$206,$N83&amp;"",$D$7:$D$206,"Heading")&gt;0,"OK","Parent not found"))</f>
        <v/>
      </c>
    </row>
    <row r="84">
      <c r="A84" s="13" t="n">
        <v>4050</v>
      </c>
      <c r="B84" s="5" t="inlineStr">
        <is>
          <t>Sales discounts and rebates</t>
        </is>
      </c>
      <c r="C84" s="5" t="inlineStr">
        <is>
          <t>Revenue - contra</t>
        </is>
      </c>
      <c r="D84" s="5" t="inlineStr">
        <is>
          <t>Posting</t>
        </is>
      </c>
      <c r="E84" s="5" t="n"/>
      <c r="F84" s="6">
        <f>IF($C84="","",VLOOKUP($C84,'Account classes'!$A$6:$G$45,2,FALSE))</f>
        <v/>
      </c>
      <c r="G84" s="6">
        <f>IF($C84="","",VLOOKUP($C84,'Account classes'!$A$6:$G$45,3,FALSE))</f>
        <v/>
      </c>
      <c r="H84" s="6">
        <f>IF($C84="","",VLOOKUP($C84,'Account classes'!$A$6:$G$45,4,FALSE))</f>
        <v/>
      </c>
      <c r="I84" s="6">
        <f>IF($C84="","",VLOOKUP($C84,'Account classes'!$A$6:$G$45,5,FALSE))</f>
        <v/>
      </c>
      <c r="J84" s="6">
        <f>IF($C84="","",VLOOKUP($C84,'Account classes'!$A$6:$G$45,6,FALSE))</f>
        <v/>
      </c>
      <c r="K84" s="6">
        <f>IF(OR($A84="",$C84=""),"",IF(INT($A84/1000)=VLOOKUP($C84,'Account classes'!$A$6:$G$45,7,FALSE),"OK","Check range"))</f>
        <v/>
      </c>
      <c r="L84" s="6">
        <f>IF($A84="","",IF(COUNTIF($A$7:$A$206,$A84&amp;"")&gt;1,"Duplicate","OK"))</f>
        <v/>
      </c>
      <c r="M84" s="5" t="n"/>
      <c r="N84" s="13" t="n">
        <v>4000</v>
      </c>
      <c r="O84" s="5" t="n"/>
      <c r="P84" s="6">
        <f>IF($N84="","",IF(COUNTIFS($A$7:$A$206,$N84&amp;"",$D$7:$D$206,"Heading")&gt;0,"OK","Parent not found"))</f>
        <v/>
      </c>
    </row>
    <row r="85">
      <c r="A85" s="11" t="n">
        <v>4500</v>
      </c>
      <c r="B85" s="12" t="inlineStr">
        <is>
          <t>Other operating income</t>
        </is>
      </c>
      <c r="C85" s="5" t="inlineStr">
        <is>
          <t>Other operating income</t>
        </is>
      </c>
      <c r="D85" s="5" t="inlineStr">
        <is>
          <t>Heading</t>
        </is>
      </c>
      <c r="E85" s="5" t="n"/>
      <c r="F85" s="6">
        <f>IF($C85="","",VLOOKUP($C85,'Account classes'!$A$6:$G$45,2,FALSE))</f>
        <v/>
      </c>
      <c r="G85" s="6">
        <f>IF($C85="","",VLOOKUP($C85,'Account classes'!$A$6:$G$45,3,FALSE))</f>
        <v/>
      </c>
      <c r="H85" s="6">
        <f>IF($C85="","",VLOOKUP($C85,'Account classes'!$A$6:$G$45,4,FALSE))</f>
        <v/>
      </c>
      <c r="I85" s="6">
        <f>IF($C85="","",VLOOKUP($C85,'Account classes'!$A$6:$G$45,5,FALSE))</f>
        <v/>
      </c>
      <c r="J85" s="6">
        <f>IF($C85="","",VLOOKUP($C85,'Account classes'!$A$6:$G$45,6,FALSE))</f>
        <v/>
      </c>
      <c r="K85" s="6">
        <f>IF(OR($A85="",$C85=""),"",IF(INT($A85/1000)=VLOOKUP($C85,'Account classes'!$A$6:$G$45,7,FALSE),"OK","Check range"))</f>
        <v/>
      </c>
      <c r="L85" s="6">
        <f>IF($A85="","",IF(COUNTIF($A$7:$A$206,$A85&amp;"")&gt;1,"Duplicate","OK"))</f>
        <v/>
      </c>
      <c r="M85" s="5" t="n"/>
      <c r="N85" s="13" t="n"/>
      <c r="O85" s="5" t="n"/>
      <c r="P85" s="6">
        <f>IF($N85="","",IF(COUNTIFS($A$7:$A$206,$N85&amp;"",$D$7:$D$206,"Heading")&gt;0,"OK","Parent not found"))</f>
        <v/>
      </c>
    </row>
    <row r="86">
      <c r="A86" s="13" t="n">
        <v>4510</v>
      </c>
      <c r="B86" s="5" t="inlineStr">
        <is>
          <t>Gain on disposal of assets</t>
        </is>
      </c>
      <c r="C86" s="5" t="inlineStr">
        <is>
          <t>Other operating income</t>
        </is>
      </c>
      <c r="D86" s="5" t="inlineStr">
        <is>
          <t>Posting</t>
        </is>
      </c>
      <c r="E86" s="5" t="n"/>
      <c r="F86" s="6">
        <f>IF($C86="","",VLOOKUP($C86,'Account classes'!$A$6:$G$45,2,FALSE))</f>
        <v/>
      </c>
      <c r="G86" s="6">
        <f>IF($C86="","",VLOOKUP($C86,'Account classes'!$A$6:$G$45,3,FALSE))</f>
        <v/>
      </c>
      <c r="H86" s="6">
        <f>IF($C86="","",VLOOKUP($C86,'Account classes'!$A$6:$G$45,4,FALSE))</f>
        <v/>
      </c>
      <c r="I86" s="6">
        <f>IF($C86="","",VLOOKUP($C86,'Account classes'!$A$6:$G$45,5,FALSE))</f>
        <v/>
      </c>
      <c r="J86" s="6">
        <f>IF($C86="","",VLOOKUP($C86,'Account classes'!$A$6:$G$45,6,FALSE))</f>
        <v/>
      </c>
      <c r="K86" s="6">
        <f>IF(OR($A86="",$C86=""),"",IF(INT($A86/1000)=VLOOKUP($C86,'Account classes'!$A$6:$G$45,7,FALSE),"OK","Check range"))</f>
        <v/>
      </c>
      <c r="L86" s="6">
        <f>IF($A86="","",IF(COUNTIF($A$7:$A$206,$A86&amp;"")&gt;1,"Duplicate","OK"))</f>
        <v/>
      </c>
      <c r="M86" s="5" t="n"/>
      <c r="N86" s="13" t="n">
        <v>4500</v>
      </c>
      <c r="O86" s="5" t="n"/>
      <c r="P86" s="6">
        <f>IF($N86="","",IF(COUNTIFS($A$7:$A$206,$N86&amp;"",$D$7:$D$206,"Heading")&gt;0,"OK","Parent not found"))</f>
        <v/>
      </c>
    </row>
    <row r="87">
      <c r="A87" s="13" t="n">
        <v>4520</v>
      </c>
      <c r="B87" s="5" t="inlineStr">
        <is>
          <t>Sundry operating income</t>
        </is>
      </c>
      <c r="C87" s="5" t="inlineStr">
        <is>
          <t>Other operating income</t>
        </is>
      </c>
      <c r="D87" s="5" t="inlineStr">
        <is>
          <t>Posting</t>
        </is>
      </c>
      <c r="E87" s="5" t="n"/>
      <c r="F87" s="6">
        <f>IF($C87="","",VLOOKUP($C87,'Account classes'!$A$6:$G$45,2,FALSE))</f>
        <v/>
      </c>
      <c r="G87" s="6">
        <f>IF($C87="","",VLOOKUP($C87,'Account classes'!$A$6:$G$45,3,FALSE))</f>
        <v/>
      </c>
      <c r="H87" s="6">
        <f>IF($C87="","",VLOOKUP($C87,'Account classes'!$A$6:$G$45,4,FALSE))</f>
        <v/>
      </c>
      <c r="I87" s="6">
        <f>IF($C87="","",VLOOKUP($C87,'Account classes'!$A$6:$G$45,5,FALSE))</f>
        <v/>
      </c>
      <c r="J87" s="6">
        <f>IF($C87="","",VLOOKUP($C87,'Account classes'!$A$6:$G$45,6,FALSE))</f>
        <v/>
      </c>
      <c r="K87" s="6">
        <f>IF(OR($A87="",$C87=""),"",IF(INT($A87/1000)=VLOOKUP($C87,'Account classes'!$A$6:$G$45,7,FALSE),"OK","Check range"))</f>
        <v/>
      </c>
      <c r="L87" s="6">
        <f>IF($A87="","",IF(COUNTIF($A$7:$A$206,$A87&amp;"")&gt;1,"Duplicate","OK"))</f>
        <v/>
      </c>
      <c r="M87" s="5" t="n"/>
      <c r="N87" s="13" t="n">
        <v>4500</v>
      </c>
      <c r="O87" s="5" t="n"/>
      <c r="P87" s="6">
        <f>IF($N87="","",IF(COUNTIFS($A$7:$A$206,$N87&amp;"",$D$7:$D$206,"Heading")&gt;0,"OK","Parent not found"))</f>
        <v/>
      </c>
    </row>
    <row r="88">
      <c r="A88" s="11" t="n">
        <v>5000</v>
      </c>
      <c r="B88" s="12" t="inlineStr">
        <is>
          <t>Cost of sales</t>
        </is>
      </c>
      <c r="C88" s="5" t="inlineStr">
        <is>
          <t>Cost of sales</t>
        </is>
      </c>
      <c r="D88" s="5" t="inlineStr">
        <is>
          <t>Heading</t>
        </is>
      </c>
      <c r="E88" s="5" t="n"/>
      <c r="F88" s="6">
        <f>IF($C88="","",VLOOKUP($C88,'Account classes'!$A$6:$G$45,2,FALSE))</f>
        <v/>
      </c>
      <c r="G88" s="6">
        <f>IF($C88="","",VLOOKUP($C88,'Account classes'!$A$6:$G$45,3,FALSE))</f>
        <v/>
      </c>
      <c r="H88" s="6">
        <f>IF($C88="","",VLOOKUP($C88,'Account classes'!$A$6:$G$45,4,FALSE))</f>
        <v/>
      </c>
      <c r="I88" s="6">
        <f>IF($C88="","",VLOOKUP($C88,'Account classes'!$A$6:$G$45,5,FALSE))</f>
        <v/>
      </c>
      <c r="J88" s="6">
        <f>IF($C88="","",VLOOKUP($C88,'Account classes'!$A$6:$G$45,6,FALSE))</f>
        <v/>
      </c>
      <c r="K88" s="6">
        <f>IF(OR($A88="",$C88=""),"",IF(INT($A88/1000)=VLOOKUP($C88,'Account classes'!$A$6:$G$45,7,FALSE),"OK","Check range"))</f>
        <v/>
      </c>
      <c r="L88" s="6">
        <f>IF($A88="","",IF(COUNTIF($A$7:$A$206,$A88&amp;"")&gt;1,"Duplicate","OK"))</f>
        <v/>
      </c>
      <c r="M88" s="5" t="n"/>
      <c r="N88" s="13" t="n"/>
      <c r="O88" s="5" t="n"/>
      <c r="P88" s="6">
        <f>IF($N88="","",IF(COUNTIFS($A$7:$A$206,$N88&amp;"",$D$7:$D$206,"Heading")&gt;0,"OK","Parent not found"))</f>
        <v/>
      </c>
    </row>
    <row r="89">
      <c r="A89" s="13" t="n">
        <v>5010</v>
      </c>
      <c r="B89" s="5" t="inlineStr">
        <is>
          <t>Cost of goods sold</t>
        </is>
      </c>
      <c r="C89" s="5" t="inlineStr">
        <is>
          <t>Cost of sales</t>
        </is>
      </c>
      <c r="D89" s="5" t="inlineStr">
        <is>
          <t>Posting</t>
        </is>
      </c>
      <c r="E89" s="5" t="n"/>
      <c r="F89" s="6">
        <f>IF($C89="","",VLOOKUP($C89,'Account classes'!$A$6:$G$45,2,FALSE))</f>
        <v/>
      </c>
      <c r="G89" s="6">
        <f>IF($C89="","",VLOOKUP($C89,'Account classes'!$A$6:$G$45,3,FALSE))</f>
        <v/>
      </c>
      <c r="H89" s="6">
        <f>IF($C89="","",VLOOKUP($C89,'Account classes'!$A$6:$G$45,4,FALSE))</f>
        <v/>
      </c>
      <c r="I89" s="6">
        <f>IF($C89="","",VLOOKUP($C89,'Account classes'!$A$6:$G$45,5,FALSE))</f>
        <v/>
      </c>
      <c r="J89" s="6">
        <f>IF($C89="","",VLOOKUP($C89,'Account classes'!$A$6:$G$45,6,FALSE))</f>
        <v/>
      </c>
      <c r="K89" s="6">
        <f>IF(OR($A89="",$C89=""),"",IF(INT($A89/1000)=VLOOKUP($C89,'Account classes'!$A$6:$G$45,7,FALSE),"OK","Check range"))</f>
        <v/>
      </c>
      <c r="L89" s="6">
        <f>IF($A89="","",IF(COUNTIF($A$7:$A$206,$A89&amp;"")&gt;1,"Duplicate","OK"))</f>
        <v/>
      </c>
      <c r="M89" s="5" t="n"/>
      <c r="N89" s="13" t="n">
        <v>5000</v>
      </c>
      <c r="O89" s="5" t="n"/>
      <c r="P89" s="6">
        <f>IF($N89="","",IF(COUNTIFS($A$7:$A$206,$N89&amp;"",$D$7:$D$206,"Heading")&gt;0,"OK","Parent not found"))</f>
        <v/>
      </c>
    </row>
    <row r="90">
      <c r="A90" s="13" t="n">
        <v>5020</v>
      </c>
      <c r="B90" s="5" t="inlineStr">
        <is>
          <t>Freight, duties and costs of purchase</t>
        </is>
      </c>
      <c r="C90" s="5" t="inlineStr">
        <is>
          <t>Cost of sales</t>
        </is>
      </c>
      <c r="D90" s="5" t="inlineStr">
        <is>
          <t>Posting</t>
        </is>
      </c>
      <c r="E90" s="5" t="n"/>
      <c r="F90" s="6">
        <f>IF($C90="","",VLOOKUP($C90,'Account classes'!$A$6:$G$45,2,FALSE))</f>
        <v/>
      </c>
      <c r="G90" s="6">
        <f>IF($C90="","",VLOOKUP($C90,'Account classes'!$A$6:$G$45,3,FALSE))</f>
        <v/>
      </c>
      <c r="H90" s="6">
        <f>IF($C90="","",VLOOKUP($C90,'Account classes'!$A$6:$G$45,4,FALSE))</f>
        <v/>
      </c>
      <c r="I90" s="6">
        <f>IF($C90="","",VLOOKUP($C90,'Account classes'!$A$6:$G$45,5,FALSE))</f>
        <v/>
      </c>
      <c r="J90" s="6">
        <f>IF($C90="","",VLOOKUP($C90,'Account classes'!$A$6:$G$45,6,FALSE))</f>
        <v/>
      </c>
      <c r="K90" s="6">
        <f>IF(OR($A90="",$C90=""),"",IF(INT($A90/1000)=VLOOKUP($C90,'Account classes'!$A$6:$G$45,7,FALSE),"OK","Check range"))</f>
        <v/>
      </c>
      <c r="L90" s="6">
        <f>IF($A90="","",IF(COUNTIF($A$7:$A$206,$A90&amp;"")&gt;1,"Duplicate","OK"))</f>
        <v/>
      </c>
      <c r="M90" s="5" t="inlineStr">
        <is>
          <t>IAS 2 costs of purchase</t>
        </is>
      </c>
      <c r="N90" s="13" t="n">
        <v>5000</v>
      </c>
      <c r="O90" s="5" t="n"/>
      <c r="P90" s="6">
        <f>IF($N90="","",IF(COUNTIFS($A$7:$A$206,$N90&amp;"",$D$7:$D$206,"Heading")&gt;0,"OK","Parent not found"))</f>
        <v/>
      </c>
    </row>
    <row r="91">
      <c r="A91" s="13" t="n">
        <v>5030</v>
      </c>
      <c r="B91" s="5" t="inlineStr">
        <is>
          <t>Inventory write-downs and losses</t>
        </is>
      </c>
      <c r="C91" s="5" t="inlineStr">
        <is>
          <t>Cost of sales</t>
        </is>
      </c>
      <c r="D91" s="5" t="inlineStr">
        <is>
          <t>Posting</t>
        </is>
      </c>
      <c r="E91" s="5" t="n"/>
      <c r="F91" s="6">
        <f>IF($C91="","",VLOOKUP($C91,'Account classes'!$A$6:$G$45,2,FALSE))</f>
        <v/>
      </c>
      <c r="G91" s="6">
        <f>IF($C91="","",VLOOKUP($C91,'Account classes'!$A$6:$G$45,3,FALSE))</f>
        <v/>
      </c>
      <c r="H91" s="6">
        <f>IF($C91="","",VLOOKUP($C91,'Account classes'!$A$6:$G$45,4,FALSE))</f>
        <v/>
      </c>
      <c r="I91" s="6">
        <f>IF($C91="","",VLOOKUP($C91,'Account classes'!$A$6:$G$45,5,FALSE))</f>
        <v/>
      </c>
      <c r="J91" s="6">
        <f>IF($C91="","",VLOOKUP($C91,'Account classes'!$A$6:$G$45,6,FALSE))</f>
        <v/>
      </c>
      <c r="K91" s="6">
        <f>IF(OR($A91="",$C91=""),"",IF(INT($A91/1000)=VLOOKUP($C91,'Account classes'!$A$6:$G$45,7,FALSE),"OK","Check range"))</f>
        <v/>
      </c>
      <c r="L91" s="6">
        <f>IF($A91="","",IF(COUNTIF($A$7:$A$206,$A91&amp;"")&gt;1,"Duplicate","OK"))</f>
        <v/>
      </c>
      <c r="M91" s="5" t="n"/>
      <c r="N91" s="13" t="n">
        <v>5000</v>
      </c>
      <c r="O91" s="5" t="n"/>
      <c r="P91" s="6">
        <f>IF($N91="","",IF(COUNTIFS($A$7:$A$206,$N91&amp;"",$D$7:$D$206,"Heading")&gt;0,"OK","Parent not found"))</f>
        <v/>
      </c>
    </row>
    <row r="92">
      <c r="A92" s="13" t="n">
        <v>5040</v>
      </c>
      <c r="B92" s="5" t="inlineStr">
        <is>
          <t>Direct labour</t>
        </is>
      </c>
      <c r="C92" s="5" t="inlineStr">
        <is>
          <t>Cost of sales</t>
        </is>
      </c>
      <c r="D92" s="5" t="inlineStr">
        <is>
          <t>Posting</t>
        </is>
      </c>
      <c r="E92" s="5" t="n"/>
      <c r="F92" s="6">
        <f>IF($C92="","",VLOOKUP($C92,'Account classes'!$A$6:$G$45,2,FALSE))</f>
        <v/>
      </c>
      <c r="G92" s="6">
        <f>IF($C92="","",VLOOKUP($C92,'Account classes'!$A$6:$G$45,3,FALSE))</f>
        <v/>
      </c>
      <c r="H92" s="6">
        <f>IF($C92="","",VLOOKUP($C92,'Account classes'!$A$6:$G$45,4,FALSE))</f>
        <v/>
      </c>
      <c r="I92" s="6">
        <f>IF($C92="","",VLOOKUP($C92,'Account classes'!$A$6:$G$45,5,FALSE))</f>
        <v/>
      </c>
      <c r="J92" s="6">
        <f>IF($C92="","",VLOOKUP($C92,'Account classes'!$A$6:$G$45,6,FALSE))</f>
        <v/>
      </c>
      <c r="K92" s="6">
        <f>IF(OR($A92="",$C92=""),"",IF(INT($A92/1000)=VLOOKUP($C92,'Account classes'!$A$6:$G$45,7,FALSE),"OK","Check range"))</f>
        <v/>
      </c>
      <c r="L92" s="6">
        <f>IF($A92="","",IF(COUNTIF($A$7:$A$206,$A92&amp;"")&gt;1,"Duplicate","OK"))</f>
        <v/>
      </c>
      <c r="M92" s="5" t="n"/>
      <c r="N92" s="13" t="n">
        <v>5000</v>
      </c>
      <c r="O92" s="5" t="n"/>
      <c r="P92" s="6">
        <f>IF($N92="","",IF(COUNTIFS($A$7:$A$206,$N92&amp;"",$D$7:$D$206,"Heading")&gt;0,"OK","Parent not found"))</f>
        <v/>
      </c>
    </row>
    <row r="93">
      <c r="A93" s="11" t="n">
        <v>6000</v>
      </c>
      <c r="B93" s="12" t="inlineStr">
        <is>
          <t>Operating expenses</t>
        </is>
      </c>
      <c r="C93" s="5" t="inlineStr">
        <is>
          <t>Operating expenses</t>
        </is>
      </c>
      <c r="D93" s="5" t="inlineStr">
        <is>
          <t>Heading</t>
        </is>
      </c>
      <c r="E93" s="5" t="n"/>
      <c r="F93" s="6">
        <f>IF($C93="","",VLOOKUP($C93,'Account classes'!$A$6:$G$45,2,FALSE))</f>
        <v/>
      </c>
      <c r="G93" s="6">
        <f>IF($C93="","",VLOOKUP($C93,'Account classes'!$A$6:$G$45,3,FALSE))</f>
        <v/>
      </c>
      <c r="H93" s="6">
        <f>IF($C93="","",VLOOKUP($C93,'Account classes'!$A$6:$G$45,4,FALSE))</f>
        <v/>
      </c>
      <c r="I93" s="6">
        <f>IF($C93="","",VLOOKUP($C93,'Account classes'!$A$6:$G$45,5,FALSE))</f>
        <v/>
      </c>
      <c r="J93" s="6">
        <f>IF($C93="","",VLOOKUP($C93,'Account classes'!$A$6:$G$45,6,FALSE))</f>
        <v/>
      </c>
      <c r="K93" s="6">
        <f>IF(OR($A93="",$C93=""),"",IF(INT($A93/1000)=VLOOKUP($C93,'Account classes'!$A$6:$G$45,7,FALSE),"OK","Check range"))</f>
        <v/>
      </c>
      <c r="L93" s="6">
        <f>IF($A93="","",IF(COUNTIF($A$7:$A$206,$A93&amp;"")&gt;1,"Duplicate","OK"))</f>
        <v/>
      </c>
      <c r="M93" s="5" t="n"/>
      <c r="N93" s="13" t="n"/>
      <c r="O93" s="5" t="n"/>
      <c r="P93" s="6">
        <f>IF($N93="","",IF(COUNTIFS($A$7:$A$206,$N93&amp;"",$D$7:$D$206,"Heading")&gt;0,"OK","Parent not found"))</f>
        <v/>
      </c>
    </row>
    <row r="94">
      <c r="A94" s="13" t="n">
        <v>6010</v>
      </c>
      <c r="B94" s="5" t="inlineStr">
        <is>
          <t>Salaries and wages</t>
        </is>
      </c>
      <c r="C94" s="5" t="inlineStr">
        <is>
          <t>Operating expenses</t>
        </is>
      </c>
      <c r="D94" s="5" t="inlineStr">
        <is>
          <t>Posting</t>
        </is>
      </c>
      <c r="E94" s="5" t="n"/>
      <c r="F94" s="6">
        <f>IF($C94="","",VLOOKUP($C94,'Account classes'!$A$6:$G$45,2,FALSE))</f>
        <v/>
      </c>
      <c r="G94" s="6">
        <f>IF($C94="","",VLOOKUP($C94,'Account classes'!$A$6:$G$45,3,FALSE))</f>
        <v/>
      </c>
      <c r="H94" s="6">
        <f>IF($C94="","",VLOOKUP($C94,'Account classes'!$A$6:$G$45,4,FALSE))</f>
        <v/>
      </c>
      <c r="I94" s="6">
        <f>IF($C94="","",VLOOKUP($C94,'Account classes'!$A$6:$G$45,5,FALSE))</f>
        <v/>
      </c>
      <c r="J94" s="6">
        <f>IF($C94="","",VLOOKUP($C94,'Account classes'!$A$6:$G$45,6,FALSE))</f>
        <v/>
      </c>
      <c r="K94" s="6">
        <f>IF(OR($A94="",$C94=""),"",IF(INT($A94/1000)=VLOOKUP($C94,'Account classes'!$A$6:$G$45,7,FALSE),"OK","Check range"))</f>
        <v/>
      </c>
      <c r="L94" s="6">
        <f>IF($A94="","",IF(COUNTIF($A$7:$A$206,$A94&amp;"")&gt;1,"Duplicate","OK"))</f>
        <v/>
      </c>
      <c r="M94" s="5" t="n"/>
      <c r="N94" s="13" t="n">
        <v>6000</v>
      </c>
      <c r="O94" s="5" t="n"/>
      <c r="P94" s="6">
        <f>IF($N94="","",IF(COUNTIFS($A$7:$A$206,$N94&amp;"",$D$7:$D$206,"Heading")&gt;0,"OK","Parent not found"))</f>
        <v/>
      </c>
    </row>
    <row r="95">
      <c r="A95" s="13" t="n">
        <v>6020</v>
      </c>
      <c r="B95" s="5" t="inlineStr">
        <is>
          <t>Employer social security and pension</t>
        </is>
      </c>
      <c r="C95" s="5" t="inlineStr">
        <is>
          <t>Operating expenses</t>
        </is>
      </c>
      <c r="D95" s="5" t="inlineStr">
        <is>
          <t>Posting</t>
        </is>
      </c>
      <c r="E95" s="5" t="n"/>
      <c r="F95" s="6">
        <f>IF($C95="","",VLOOKUP($C95,'Account classes'!$A$6:$G$45,2,FALSE))</f>
        <v/>
      </c>
      <c r="G95" s="6">
        <f>IF($C95="","",VLOOKUP($C95,'Account classes'!$A$6:$G$45,3,FALSE))</f>
        <v/>
      </c>
      <c r="H95" s="6">
        <f>IF($C95="","",VLOOKUP($C95,'Account classes'!$A$6:$G$45,4,FALSE))</f>
        <v/>
      </c>
      <c r="I95" s="6">
        <f>IF($C95="","",VLOOKUP($C95,'Account classes'!$A$6:$G$45,5,FALSE))</f>
        <v/>
      </c>
      <c r="J95" s="6">
        <f>IF($C95="","",VLOOKUP($C95,'Account classes'!$A$6:$G$45,6,FALSE))</f>
        <v/>
      </c>
      <c r="K95" s="6">
        <f>IF(OR($A95="",$C95=""),"",IF(INT($A95/1000)=VLOOKUP($C95,'Account classes'!$A$6:$G$45,7,FALSE),"OK","Check range"))</f>
        <v/>
      </c>
      <c r="L95" s="6">
        <f>IF($A95="","",IF(COUNTIF($A$7:$A$206,$A95&amp;"")&gt;1,"Duplicate","OK"))</f>
        <v/>
      </c>
      <c r="M95" s="5" t="n"/>
      <c r="N95" s="13" t="n">
        <v>6000</v>
      </c>
      <c r="O95" s="5" t="n"/>
      <c r="P95" s="6">
        <f>IF($N95="","",IF(COUNTIFS($A$7:$A$206,$N95&amp;"",$D$7:$D$206,"Heading")&gt;0,"OK","Parent not found"))</f>
        <v/>
      </c>
    </row>
    <row r="96">
      <c r="A96" s="13" t="n">
        <v>6030</v>
      </c>
      <c r="B96" s="5" t="inlineStr">
        <is>
          <t>Rent and service charges (short-term and low-value leases)</t>
        </is>
      </c>
      <c r="C96" s="5" t="inlineStr">
        <is>
          <t>Operating expenses</t>
        </is>
      </c>
      <c r="D96" s="5" t="inlineStr">
        <is>
          <t>Posting</t>
        </is>
      </c>
      <c r="E96" s="5" t="n"/>
      <c r="F96" s="6">
        <f>IF($C96="","",VLOOKUP($C96,'Account classes'!$A$6:$G$45,2,FALSE))</f>
        <v/>
      </c>
      <c r="G96" s="6">
        <f>IF($C96="","",VLOOKUP($C96,'Account classes'!$A$6:$G$45,3,FALSE))</f>
        <v/>
      </c>
      <c r="H96" s="6">
        <f>IF($C96="","",VLOOKUP($C96,'Account classes'!$A$6:$G$45,4,FALSE))</f>
        <v/>
      </c>
      <c r="I96" s="6">
        <f>IF($C96="","",VLOOKUP($C96,'Account classes'!$A$6:$G$45,5,FALSE))</f>
        <v/>
      </c>
      <c r="J96" s="6">
        <f>IF($C96="","",VLOOKUP($C96,'Account classes'!$A$6:$G$45,6,FALSE))</f>
        <v/>
      </c>
      <c r="K96" s="6">
        <f>IF(OR($A96="",$C96=""),"",IF(INT($A96/1000)=VLOOKUP($C96,'Account classes'!$A$6:$G$45,7,FALSE),"OK","Check range"))</f>
        <v/>
      </c>
      <c r="L96" s="6">
        <f>IF($A96="","",IF(COUNTIF($A$7:$A$206,$A96&amp;"")&gt;1,"Duplicate","OK"))</f>
        <v/>
      </c>
      <c r="M96" s="5" t="n"/>
      <c r="N96" s="13" t="n">
        <v>6000</v>
      </c>
      <c r="O96" s="5" t="n"/>
      <c r="P96" s="6">
        <f>IF($N96="","",IF(COUNTIFS($A$7:$A$206,$N96&amp;"",$D$7:$D$206,"Heading")&gt;0,"OK","Parent not found"))</f>
        <v/>
      </c>
    </row>
    <row r="97">
      <c r="A97" s="13" t="n">
        <v>6040</v>
      </c>
      <c r="B97" s="5" t="inlineStr">
        <is>
          <t>Utilities</t>
        </is>
      </c>
      <c r="C97" s="5" t="inlineStr">
        <is>
          <t>Operating expenses</t>
        </is>
      </c>
      <c r="D97" s="5" t="inlineStr">
        <is>
          <t>Posting</t>
        </is>
      </c>
      <c r="E97" s="5" t="n"/>
      <c r="F97" s="6">
        <f>IF($C97="","",VLOOKUP($C97,'Account classes'!$A$6:$G$45,2,FALSE))</f>
        <v/>
      </c>
      <c r="G97" s="6">
        <f>IF($C97="","",VLOOKUP($C97,'Account classes'!$A$6:$G$45,3,FALSE))</f>
        <v/>
      </c>
      <c r="H97" s="6">
        <f>IF($C97="","",VLOOKUP($C97,'Account classes'!$A$6:$G$45,4,FALSE))</f>
        <v/>
      </c>
      <c r="I97" s="6">
        <f>IF($C97="","",VLOOKUP($C97,'Account classes'!$A$6:$G$45,5,FALSE))</f>
        <v/>
      </c>
      <c r="J97" s="6">
        <f>IF($C97="","",VLOOKUP($C97,'Account classes'!$A$6:$G$45,6,FALSE))</f>
        <v/>
      </c>
      <c r="K97" s="6">
        <f>IF(OR($A97="",$C97=""),"",IF(INT($A97/1000)=VLOOKUP($C97,'Account classes'!$A$6:$G$45,7,FALSE),"OK","Check range"))</f>
        <v/>
      </c>
      <c r="L97" s="6">
        <f>IF($A97="","",IF(COUNTIF($A$7:$A$206,$A97&amp;"")&gt;1,"Duplicate","OK"))</f>
        <v/>
      </c>
      <c r="M97" s="5" t="n"/>
      <c r="N97" s="13" t="n">
        <v>6000</v>
      </c>
      <c r="O97" s="5" t="n"/>
      <c r="P97" s="6">
        <f>IF($N97="","",IF(COUNTIFS($A$7:$A$206,$N97&amp;"",$D$7:$D$206,"Heading")&gt;0,"OK","Parent not found"))</f>
        <v/>
      </c>
    </row>
    <row r="98">
      <c r="A98" s="13" t="n">
        <v>6050</v>
      </c>
      <c r="B98" s="5" t="inlineStr">
        <is>
          <t>Repairs and maintenance</t>
        </is>
      </c>
      <c r="C98" s="5" t="inlineStr">
        <is>
          <t>Operating expenses</t>
        </is>
      </c>
      <c r="D98" s="5" t="inlineStr">
        <is>
          <t>Posting</t>
        </is>
      </c>
      <c r="E98" s="5" t="n"/>
      <c r="F98" s="6">
        <f>IF($C98="","",VLOOKUP($C98,'Account classes'!$A$6:$G$45,2,FALSE))</f>
        <v/>
      </c>
      <c r="G98" s="6">
        <f>IF($C98="","",VLOOKUP($C98,'Account classes'!$A$6:$G$45,3,FALSE))</f>
        <v/>
      </c>
      <c r="H98" s="6">
        <f>IF($C98="","",VLOOKUP($C98,'Account classes'!$A$6:$G$45,4,FALSE))</f>
        <v/>
      </c>
      <c r="I98" s="6">
        <f>IF($C98="","",VLOOKUP($C98,'Account classes'!$A$6:$G$45,5,FALSE))</f>
        <v/>
      </c>
      <c r="J98" s="6">
        <f>IF($C98="","",VLOOKUP($C98,'Account classes'!$A$6:$G$45,6,FALSE))</f>
        <v/>
      </c>
      <c r="K98" s="6">
        <f>IF(OR($A98="",$C98=""),"",IF(INT($A98/1000)=VLOOKUP($C98,'Account classes'!$A$6:$G$45,7,FALSE),"OK","Check range"))</f>
        <v/>
      </c>
      <c r="L98" s="6">
        <f>IF($A98="","",IF(COUNTIF($A$7:$A$206,$A98&amp;"")&gt;1,"Duplicate","OK"))</f>
        <v/>
      </c>
      <c r="M98" s="5" t="n"/>
      <c r="N98" s="13" t="n">
        <v>6000</v>
      </c>
      <c r="O98" s="5" t="n"/>
      <c r="P98" s="6">
        <f>IF($N98="","",IF(COUNTIFS($A$7:$A$206,$N98&amp;"",$D$7:$D$206,"Heading")&gt;0,"OK","Parent not found"))</f>
        <v/>
      </c>
    </row>
    <row r="99">
      <c r="A99" s="13" t="n">
        <v>6060</v>
      </c>
      <c r="B99" s="5" t="inlineStr">
        <is>
          <t>Marketing and advertising</t>
        </is>
      </c>
      <c r="C99" s="5" t="inlineStr">
        <is>
          <t>Operating expenses</t>
        </is>
      </c>
      <c r="D99" s="5" t="inlineStr">
        <is>
          <t>Posting</t>
        </is>
      </c>
      <c r="E99" s="5" t="n"/>
      <c r="F99" s="6">
        <f>IF($C99="","",VLOOKUP($C99,'Account classes'!$A$6:$G$45,2,FALSE))</f>
        <v/>
      </c>
      <c r="G99" s="6">
        <f>IF($C99="","",VLOOKUP($C99,'Account classes'!$A$6:$G$45,3,FALSE))</f>
        <v/>
      </c>
      <c r="H99" s="6">
        <f>IF($C99="","",VLOOKUP($C99,'Account classes'!$A$6:$G$45,4,FALSE))</f>
        <v/>
      </c>
      <c r="I99" s="6">
        <f>IF($C99="","",VLOOKUP($C99,'Account classes'!$A$6:$G$45,5,FALSE))</f>
        <v/>
      </c>
      <c r="J99" s="6">
        <f>IF($C99="","",VLOOKUP($C99,'Account classes'!$A$6:$G$45,6,FALSE))</f>
        <v/>
      </c>
      <c r="K99" s="6">
        <f>IF(OR($A99="",$C99=""),"",IF(INT($A99/1000)=VLOOKUP($C99,'Account classes'!$A$6:$G$45,7,FALSE),"OK","Check range"))</f>
        <v/>
      </c>
      <c r="L99" s="6">
        <f>IF($A99="","",IF(COUNTIF($A$7:$A$206,$A99&amp;"")&gt;1,"Duplicate","OK"))</f>
        <v/>
      </c>
      <c r="M99" s="5" t="n"/>
      <c r="N99" s="13" t="n">
        <v>6000</v>
      </c>
      <c r="O99" s="5" t="n"/>
      <c r="P99" s="6">
        <f>IF($N99="","",IF(COUNTIFS($A$7:$A$206,$N99&amp;"",$D$7:$D$206,"Heading")&gt;0,"OK","Parent not found"))</f>
        <v/>
      </c>
    </row>
    <row r="100">
      <c r="A100" s="13" t="n">
        <v>6070</v>
      </c>
      <c r="B100" s="5" t="inlineStr">
        <is>
          <t>Travel and accommodation</t>
        </is>
      </c>
      <c r="C100" s="5" t="inlineStr">
        <is>
          <t>Operating expenses</t>
        </is>
      </c>
      <c r="D100" s="5" t="inlineStr">
        <is>
          <t>Posting</t>
        </is>
      </c>
      <c r="E100" s="5" t="n"/>
      <c r="F100" s="6">
        <f>IF($C100="","",VLOOKUP($C100,'Account classes'!$A$6:$G$45,2,FALSE))</f>
        <v/>
      </c>
      <c r="G100" s="6">
        <f>IF($C100="","",VLOOKUP($C100,'Account classes'!$A$6:$G$45,3,FALSE))</f>
        <v/>
      </c>
      <c r="H100" s="6">
        <f>IF($C100="","",VLOOKUP($C100,'Account classes'!$A$6:$G$45,4,FALSE))</f>
        <v/>
      </c>
      <c r="I100" s="6">
        <f>IF($C100="","",VLOOKUP($C100,'Account classes'!$A$6:$G$45,5,FALSE))</f>
        <v/>
      </c>
      <c r="J100" s="6">
        <f>IF($C100="","",VLOOKUP($C100,'Account classes'!$A$6:$G$45,6,FALSE))</f>
        <v/>
      </c>
      <c r="K100" s="6">
        <f>IF(OR($A100="",$C100=""),"",IF(INT($A100/1000)=VLOOKUP($C100,'Account classes'!$A$6:$G$45,7,FALSE),"OK","Check range"))</f>
        <v/>
      </c>
      <c r="L100" s="6">
        <f>IF($A100="","",IF(COUNTIF($A$7:$A$206,$A100&amp;"")&gt;1,"Duplicate","OK"))</f>
        <v/>
      </c>
      <c r="M100" s="5" t="n"/>
      <c r="N100" s="13" t="n">
        <v>6000</v>
      </c>
      <c r="O100" s="5" t="n"/>
      <c r="P100" s="6">
        <f>IF($N100="","",IF(COUNTIFS($A$7:$A$206,$N100&amp;"",$D$7:$D$206,"Heading")&gt;0,"OK","Parent not found"))</f>
        <v/>
      </c>
    </row>
    <row r="101">
      <c r="A101" s="13" t="n">
        <v>6080</v>
      </c>
      <c r="B101" s="5" t="inlineStr">
        <is>
          <t>IT, software subscriptions and telecoms</t>
        </is>
      </c>
      <c r="C101" s="5" t="inlineStr">
        <is>
          <t>Operating expenses</t>
        </is>
      </c>
      <c r="D101" s="5" t="inlineStr">
        <is>
          <t>Posting</t>
        </is>
      </c>
      <c r="E101" s="5" t="n"/>
      <c r="F101" s="6">
        <f>IF($C101="","",VLOOKUP($C101,'Account classes'!$A$6:$G$45,2,FALSE))</f>
        <v/>
      </c>
      <c r="G101" s="6">
        <f>IF($C101="","",VLOOKUP($C101,'Account classes'!$A$6:$G$45,3,FALSE))</f>
        <v/>
      </c>
      <c r="H101" s="6">
        <f>IF($C101="","",VLOOKUP($C101,'Account classes'!$A$6:$G$45,4,FALSE))</f>
        <v/>
      </c>
      <c r="I101" s="6">
        <f>IF($C101="","",VLOOKUP($C101,'Account classes'!$A$6:$G$45,5,FALSE))</f>
        <v/>
      </c>
      <c r="J101" s="6">
        <f>IF($C101="","",VLOOKUP($C101,'Account classes'!$A$6:$G$45,6,FALSE))</f>
        <v/>
      </c>
      <c r="K101" s="6">
        <f>IF(OR($A101="",$C101=""),"",IF(INT($A101/1000)=VLOOKUP($C101,'Account classes'!$A$6:$G$45,7,FALSE),"OK","Check range"))</f>
        <v/>
      </c>
      <c r="L101" s="6">
        <f>IF($A101="","",IF(COUNTIF($A$7:$A$206,$A101&amp;"")&gt;1,"Duplicate","OK"))</f>
        <v/>
      </c>
      <c r="M101" s="5" t="n"/>
      <c r="N101" s="13" t="n">
        <v>6000</v>
      </c>
      <c r="O101" s="5" t="n"/>
      <c r="P101" s="6">
        <f>IF($N101="","",IF(COUNTIFS($A$7:$A$206,$N101&amp;"",$D$7:$D$206,"Heading")&gt;0,"OK","Parent not found"))</f>
        <v/>
      </c>
    </row>
    <row r="102">
      <c r="A102" s="13" t="n">
        <v>6090</v>
      </c>
      <c r="B102" s="5" t="inlineStr">
        <is>
          <t>Professional fees (audit, legal, advisory)</t>
        </is>
      </c>
      <c r="C102" s="5" t="inlineStr">
        <is>
          <t>Operating expenses</t>
        </is>
      </c>
      <c r="D102" s="5" t="inlineStr">
        <is>
          <t>Posting</t>
        </is>
      </c>
      <c r="E102" s="5" t="n"/>
      <c r="F102" s="6">
        <f>IF($C102="","",VLOOKUP($C102,'Account classes'!$A$6:$G$45,2,FALSE))</f>
        <v/>
      </c>
      <c r="G102" s="6">
        <f>IF($C102="","",VLOOKUP($C102,'Account classes'!$A$6:$G$45,3,FALSE))</f>
        <v/>
      </c>
      <c r="H102" s="6">
        <f>IF($C102="","",VLOOKUP($C102,'Account classes'!$A$6:$G$45,4,FALSE))</f>
        <v/>
      </c>
      <c r="I102" s="6">
        <f>IF($C102="","",VLOOKUP($C102,'Account classes'!$A$6:$G$45,5,FALSE))</f>
        <v/>
      </c>
      <c r="J102" s="6">
        <f>IF($C102="","",VLOOKUP($C102,'Account classes'!$A$6:$G$45,6,FALSE))</f>
        <v/>
      </c>
      <c r="K102" s="6">
        <f>IF(OR($A102="",$C102=""),"",IF(INT($A102/1000)=VLOOKUP($C102,'Account classes'!$A$6:$G$45,7,FALSE),"OK","Check range"))</f>
        <v/>
      </c>
      <c r="L102" s="6">
        <f>IF($A102="","",IF(COUNTIF($A$7:$A$206,$A102&amp;"")&gt;1,"Duplicate","OK"))</f>
        <v/>
      </c>
      <c r="M102" s="5" t="n"/>
      <c r="N102" s="13" t="n">
        <v>6000</v>
      </c>
      <c r="O102" s="5" t="n"/>
      <c r="P102" s="6">
        <f>IF($N102="","",IF(COUNTIFS($A$7:$A$206,$N102&amp;"",$D$7:$D$206,"Heading")&gt;0,"OK","Parent not found"))</f>
        <v/>
      </c>
    </row>
    <row r="103">
      <c r="A103" s="13" t="n">
        <v>6100</v>
      </c>
      <c r="B103" s="5" t="inlineStr">
        <is>
          <t>Insurance</t>
        </is>
      </c>
      <c r="C103" s="5" t="inlineStr">
        <is>
          <t>Operating expenses</t>
        </is>
      </c>
      <c r="D103" s="5" t="inlineStr">
        <is>
          <t>Posting</t>
        </is>
      </c>
      <c r="E103" s="5" t="n"/>
      <c r="F103" s="6">
        <f>IF($C103="","",VLOOKUP($C103,'Account classes'!$A$6:$G$45,2,FALSE))</f>
        <v/>
      </c>
      <c r="G103" s="6">
        <f>IF($C103="","",VLOOKUP($C103,'Account classes'!$A$6:$G$45,3,FALSE))</f>
        <v/>
      </c>
      <c r="H103" s="6">
        <f>IF($C103="","",VLOOKUP($C103,'Account classes'!$A$6:$G$45,4,FALSE))</f>
        <v/>
      </c>
      <c r="I103" s="6">
        <f>IF($C103="","",VLOOKUP($C103,'Account classes'!$A$6:$G$45,5,FALSE))</f>
        <v/>
      </c>
      <c r="J103" s="6">
        <f>IF($C103="","",VLOOKUP($C103,'Account classes'!$A$6:$G$45,6,FALSE))</f>
        <v/>
      </c>
      <c r="K103" s="6">
        <f>IF(OR($A103="",$C103=""),"",IF(INT($A103/1000)=VLOOKUP($C103,'Account classes'!$A$6:$G$45,7,FALSE),"OK","Check range"))</f>
        <v/>
      </c>
      <c r="L103" s="6">
        <f>IF($A103="","",IF(COUNTIF($A$7:$A$206,$A103&amp;"")&gt;1,"Duplicate","OK"))</f>
        <v/>
      </c>
      <c r="M103" s="5" t="n"/>
      <c r="N103" s="13" t="n">
        <v>6000</v>
      </c>
      <c r="O103" s="5" t="n"/>
      <c r="P103" s="6">
        <f>IF($N103="","",IF(COUNTIFS($A$7:$A$206,$N103&amp;"",$D$7:$D$206,"Heading")&gt;0,"OK","Parent not found"))</f>
        <v/>
      </c>
    </row>
    <row r="104">
      <c r="A104" s="13" t="n">
        <v>6110</v>
      </c>
      <c r="B104" s="5" t="inlineStr">
        <is>
          <t>Bank charges</t>
        </is>
      </c>
      <c r="C104" s="5" t="inlineStr">
        <is>
          <t>Operating expenses</t>
        </is>
      </c>
      <c r="D104" s="5" t="inlineStr">
        <is>
          <t>Posting</t>
        </is>
      </c>
      <c r="E104" s="5" t="n"/>
      <c r="F104" s="6">
        <f>IF($C104="","",VLOOKUP($C104,'Account classes'!$A$6:$G$45,2,FALSE))</f>
        <v/>
      </c>
      <c r="G104" s="6">
        <f>IF($C104="","",VLOOKUP($C104,'Account classes'!$A$6:$G$45,3,FALSE))</f>
        <v/>
      </c>
      <c r="H104" s="6">
        <f>IF($C104="","",VLOOKUP($C104,'Account classes'!$A$6:$G$45,4,FALSE))</f>
        <v/>
      </c>
      <c r="I104" s="6">
        <f>IF($C104="","",VLOOKUP($C104,'Account classes'!$A$6:$G$45,5,FALSE))</f>
        <v/>
      </c>
      <c r="J104" s="6">
        <f>IF($C104="","",VLOOKUP($C104,'Account classes'!$A$6:$G$45,6,FALSE))</f>
        <v/>
      </c>
      <c r="K104" s="6">
        <f>IF(OR($A104="",$C104=""),"",IF(INT($A104/1000)=VLOOKUP($C104,'Account classes'!$A$6:$G$45,7,FALSE),"OK","Check range"))</f>
        <v/>
      </c>
      <c r="L104" s="6">
        <f>IF($A104="","",IF(COUNTIF($A$7:$A$206,$A104&amp;"")&gt;1,"Duplicate","OK"))</f>
        <v/>
      </c>
      <c r="M104" s="5" t="n"/>
      <c r="N104" s="13" t="n">
        <v>6000</v>
      </c>
      <c r="O104" s="5" t="n"/>
      <c r="P104" s="6">
        <f>IF($N104="","",IF(COUNTIFS($A$7:$A$206,$N104&amp;"",$D$7:$D$206,"Heading")&gt;0,"OK","Parent not found"))</f>
        <v/>
      </c>
    </row>
    <row r="105">
      <c r="A105" s="13" t="n">
        <v>6120</v>
      </c>
      <c r="B105" s="5" t="inlineStr">
        <is>
          <t>Depreciation - property, plant and equipment</t>
        </is>
      </c>
      <c r="C105" s="5" t="inlineStr">
        <is>
          <t>Operating expenses</t>
        </is>
      </c>
      <c r="D105" s="5" t="inlineStr">
        <is>
          <t>Posting</t>
        </is>
      </c>
      <c r="E105" s="5" t="n"/>
      <c r="F105" s="6">
        <f>IF($C105="","",VLOOKUP($C105,'Account classes'!$A$6:$G$45,2,FALSE))</f>
        <v/>
      </c>
      <c r="G105" s="6">
        <f>IF($C105="","",VLOOKUP($C105,'Account classes'!$A$6:$G$45,3,FALSE))</f>
        <v/>
      </c>
      <c r="H105" s="6">
        <f>IF($C105="","",VLOOKUP($C105,'Account classes'!$A$6:$G$45,4,FALSE))</f>
        <v/>
      </c>
      <c r="I105" s="6">
        <f>IF($C105="","",VLOOKUP($C105,'Account classes'!$A$6:$G$45,5,FALSE))</f>
        <v/>
      </c>
      <c r="J105" s="6">
        <f>IF($C105="","",VLOOKUP($C105,'Account classes'!$A$6:$G$45,6,FALSE))</f>
        <v/>
      </c>
      <c r="K105" s="6">
        <f>IF(OR($A105="",$C105=""),"",IF(INT($A105/1000)=VLOOKUP($C105,'Account classes'!$A$6:$G$45,7,FALSE),"OK","Check range"))</f>
        <v/>
      </c>
      <c r="L105" s="6">
        <f>IF($A105="","",IF(COUNTIF($A$7:$A$206,$A105&amp;"")&gt;1,"Duplicate","OK"))</f>
        <v/>
      </c>
      <c r="M105" s="5" t="n"/>
      <c r="N105" s="13" t="n">
        <v>6000</v>
      </c>
      <c r="O105" s="5" t="n"/>
      <c r="P105" s="6">
        <f>IF($N105="","",IF(COUNTIFS($A$7:$A$206,$N105&amp;"",$D$7:$D$206,"Heading")&gt;0,"OK","Parent not found"))</f>
        <v/>
      </c>
    </row>
    <row r="106">
      <c r="A106" s="13" t="n">
        <v>6130</v>
      </c>
      <c r="B106" s="5" t="inlineStr">
        <is>
          <t>Depreciation - right-of-use assets</t>
        </is>
      </c>
      <c r="C106" s="5" t="inlineStr">
        <is>
          <t>Operating expenses</t>
        </is>
      </c>
      <c r="D106" s="5" t="inlineStr">
        <is>
          <t>Posting</t>
        </is>
      </c>
      <c r="E106" s="5" t="n"/>
      <c r="F106" s="6">
        <f>IF($C106="","",VLOOKUP($C106,'Account classes'!$A$6:$G$45,2,FALSE))</f>
        <v/>
      </c>
      <c r="G106" s="6">
        <f>IF($C106="","",VLOOKUP($C106,'Account classes'!$A$6:$G$45,3,FALSE))</f>
        <v/>
      </c>
      <c r="H106" s="6">
        <f>IF($C106="","",VLOOKUP($C106,'Account classes'!$A$6:$G$45,4,FALSE))</f>
        <v/>
      </c>
      <c r="I106" s="6">
        <f>IF($C106="","",VLOOKUP($C106,'Account classes'!$A$6:$G$45,5,FALSE))</f>
        <v/>
      </c>
      <c r="J106" s="6">
        <f>IF($C106="","",VLOOKUP($C106,'Account classes'!$A$6:$G$45,6,FALSE))</f>
        <v/>
      </c>
      <c r="K106" s="6">
        <f>IF(OR($A106="",$C106=""),"",IF(INT($A106/1000)=VLOOKUP($C106,'Account classes'!$A$6:$G$45,7,FALSE),"OK","Check range"))</f>
        <v/>
      </c>
      <c r="L106" s="6">
        <f>IF($A106="","",IF(COUNTIF($A$7:$A$206,$A106&amp;"")&gt;1,"Duplicate","OK"))</f>
        <v/>
      </c>
      <c r="M106" s="5" t="n"/>
      <c r="N106" s="13" t="n">
        <v>6000</v>
      </c>
      <c r="O106" s="5" t="n"/>
      <c r="P106" s="6">
        <f>IF($N106="","",IF(COUNTIFS($A$7:$A$206,$N106&amp;"",$D$7:$D$206,"Heading")&gt;0,"OK","Parent not found"))</f>
        <v/>
      </c>
    </row>
    <row r="107">
      <c r="A107" s="13" t="n">
        <v>6140</v>
      </c>
      <c r="B107" s="5" t="inlineStr">
        <is>
          <t>Amortisation - intangible assets</t>
        </is>
      </c>
      <c r="C107" s="5" t="inlineStr">
        <is>
          <t>Operating expenses</t>
        </is>
      </c>
      <c r="D107" s="5" t="inlineStr">
        <is>
          <t>Posting</t>
        </is>
      </c>
      <c r="E107" s="5" t="n"/>
      <c r="F107" s="6">
        <f>IF($C107="","",VLOOKUP($C107,'Account classes'!$A$6:$G$45,2,FALSE))</f>
        <v/>
      </c>
      <c r="G107" s="6">
        <f>IF($C107="","",VLOOKUP($C107,'Account classes'!$A$6:$G$45,3,FALSE))</f>
        <v/>
      </c>
      <c r="H107" s="6">
        <f>IF($C107="","",VLOOKUP($C107,'Account classes'!$A$6:$G$45,4,FALSE))</f>
        <v/>
      </c>
      <c r="I107" s="6">
        <f>IF($C107="","",VLOOKUP($C107,'Account classes'!$A$6:$G$45,5,FALSE))</f>
        <v/>
      </c>
      <c r="J107" s="6">
        <f>IF($C107="","",VLOOKUP($C107,'Account classes'!$A$6:$G$45,6,FALSE))</f>
        <v/>
      </c>
      <c r="K107" s="6">
        <f>IF(OR($A107="",$C107=""),"",IF(INT($A107/1000)=VLOOKUP($C107,'Account classes'!$A$6:$G$45,7,FALSE),"OK","Check range"))</f>
        <v/>
      </c>
      <c r="L107" s="6">
        <f>IF($A107="","",IF(COUNTIF($A$7:$A$206,$A107&amp;"")&gt;1,"Duplicate","OK"))</f>
        <v/>
      </c>
      <c r="M107" s="5" t="n"/>
      <c r="N107" s="13" t="n">
        <v>6000</v>
      </c>
      <c r="O107" s="5" t="n"/>
      <c r="P107" s="6">
        <f>IF($N107="","",IF(COUNTIFS($A$7:$A$206,$N107&amp;"",$D$7:$D$206,"Heading")&gt;0,"OK","Parent not found"))</f>
        <v/>
      </c>
    </row>
    <row r="108">
      <c r="A108" s="13" t="n">
        <v>6150</v>
      </c>
      <c r="B108" s="5" t="inlineStr">
        <is>
          <t>Expected credit losses (bad debts)</t>
        </is>
      </c>
      <c r="C108" s="5" t="inlineStr">
        <is>
          <t>Operating expenses</t>
        </is>
      </c>
      <c r="D108" s="5" t="inlineStr">
        <is>
          <t>Posting</t>
        </is>
      </c>
      <c r="E108" s="5" t="n"/>
      <c r="F108" s="6">
        <f>IF($C108="","",VLOOKUP($C108,'Account classes'!$A$6:$G$45,2,FALSE))</f>
        <v/>
      </c>
      <c r="G108" s="6">
        <f>IF($C108="","",VLOOKUP($C108,'Account classes'!$A$6:$G$45,3,FALSE))</f>
        <v/>
      </c>
      <c r="H108" s="6">
        <f>IF($C108="","",VLOOKUP($C108,'Account classes'!$A$6:$G$45,4,FALSE))</f>
        <v/>
      </c>
      <c r="I108" s="6">
        <f>IF($C108="","",VLOOKUP($C108,'Account classes'!$A$6:$G$45,5,FALSE))</f>
        <v/>
      </c>
      <c r="J108" s="6">
        <f>IF($C108="","",VLOOKUP($C108,'Account classes'!$A$6:$G$45,6,FALSE))</f>
        <v/>
      </c>
      <c r="K108" s="6">
        <f>IF(OR($A108="",$C108=""),"",IF(INT($A108/1000)=VLOOKUP($C108,'Account classes'!$A$6:$G$45,7,FALSE),"OK","Check range"))</f>
        <v/>
      </c>
      <c r="L108" s="6">
        <f>IF($A108="","",IF(COUNTIF($A$7:$A$206,$A108&amp;"")&gt;1,"Duplicate","OK"))</f>
        <v/>
      </c>
      <c r="M108" s="5" t="n"/>
      <c r="N108" s="13" t="n">
        <v>6000</v>
      </c>
      <c r="O108" s="5" t="n"/>
      <c r="P108" s="6">
        <f>IF($N108="","",IF(COUNTIFS($A$7:$A$206,$N108&amp;"",$D$7:$D$206,"Heading")&gt;0,"OK","Parent not found"))</f>
        <v/>
      </c>
    </row>
    <row r="109">
      <c r="A109" s="13" t="n">
        <v>6160</v>
      </c>
      <c r="B109" s="5" t="inlineStr">
        <is>
          <t>Office supplies and postage</t>
        </is>
      </c>
      <c r="C109" s="5" t="inlineStr">
        <is>
          <t>Operating expenses</t>
        </is>
      </c>
      <c r="D109" s="5" t="inlineStr">
        <is>
          <t>Posting</t>
        </is>
      </c>
      <c r="E109" s="5" t="n"/>
      <c r="F109" s="6">
        <f>IF($C109="","",VLOOKUP($C109,'Account classes'!$A$6:$G$45,2,FALSE))</f>
        <v/>
      </c>
      <c r="G109" s="6">
        <f>IF($C109="","",VLOOKUP($C109,'Account classes'!$A$6:$G$45,3,FALSE))</f>
        <v/>
      </c>
      <c r="H109" s="6">
        <f>IF($C109="","",VLOOKUP($C109,'Account classes'!$A$6:$G$45,4,FALSE))</f>
        <v/>
      </c>
      <c r="I109" s="6">
        <f>IF($C109="","",VLOOKUP($C109,'Account classes'!$A$6:$G$45,5,FALSE))</f>
        <v/>
      </c>
      <c r="J109" s="6">
        <f>IF($C109="","",VLOOKUP($C109,'Account classes'!$A$6:$G$45,6,FALSE))</f>
        <v/>
      </c>
      <c r="K109" s="6">
        <f>IF(OR($A109="",$C109=""),"",IF(INT($A109/1000)=VLOOKUP($C109,'Account classes'!$A$6:$G$45,7,FALSE),"OK","Check range"))</f>
        <v/>
      </c>
      <c r="L109" s="6">
        <f>IF($A109="","",IF(COUNTIF($A$7:$A$206,$A109&amp;"")&gt;1,"Duplicate","OK"))</f>
        <v/>
      </c>
      <c r="M109" s="5" t="n"/>
      <c r="N109" s="13" t="n">
        <v>6000</v>
      </c>
      <c r="O109" s="5" t="n"/>
      <c r="P109" s="6">
        <f>IF($N109="","",IF(COUNTIFS($A$7:$A$206,$N109&amp;"",$D$7:$D$206,"Heading")&gt;0,"OK","Parent not found"))</f>
        <v/>
      </c>
    </row>
    <row r="110">
      <c r="A110" s="13" t="n">
        <v>6170</v>
      </c>
      <c r="B110" s="5" t="inlineStr">
        <is>
          <t>Loss on disposal of assets</t>
        </is>
      </c>
      <c r="C110" s="5" t="inlineStr">
        <is>
          <t>Operating expenses</t>
        </is>
      </c>
      <c r="D110" s="5" t="inlineStr">
        <is>
          <t>Posting</t>
        </is>
      </c>
      <c r="E110" s="5" t="n"/>
      <c r="F110" s="6">
        <f>IF($C110="","",VLOOKUP($C110,'Account classes'!$A$6:$G$45,2,FALSE))</f>
        <v/>
      </c>
      <c r="G110" s="6">
        <f>IF($C110="","",VLOOKUP($C110,'Account classes'!$A$6:$G$45,3,FALSE))</f>
        <v/>
      </c>
      <c r="H110" s="6">
        <f>IF($C110="","",VLOOKUP($C110,'Account classes'!$A$6:$G$45,4,FALSE))</f>
        <v/>
      </c>
      <c r="I110" s="6">
        <f>IF($C110="","",VLOOKUP($C110,'Account classes'!$A$6:$G$45,5,FALSE))</f>
        <v/>
      </c>
      <c r="J110" s="6">
        <f>IF($C110="","",VLOOKUP($C110,'Account classes'!$A$6:$G$45,6,FALSE))</f>
        <v/>
      </c>
      <c r="K110" s="6">
        <f>IF(OR($A110="",$C110=""),"",IF(INT($A110/1000)=VLOOKUP($C110,'Account classes'!$A$6:$G$45,7,FALSE),"OK","Check range"))</f>
        <v/>
      </c>
      <c r="L110" s="6">
        <f>IF($A110="","",IF(COUNTIF($A$7:$A$206,$A110&amp;"")&gt;1,"Duplicate","OK"))</f>
        <v/>
      </c>
      <c r="M110" s="5" t="n"/>
      <c r="N110" s="13" t="n">
        <v>6000</v>
      </c>
      <c r="O110" s="5" t="n"/>
      <c r="P110" s="6">
        <f>IF($N110="","",IF(COUNTIFS($A$7:$A$206,$N110&amp;"",$D$7:$D$206,"Heading")&gt;0,"OK","Parent not found"))</f>
        <v/>
      </c>
    </row>
    <row r="111">
      <c r="A111" s="13" t="n">
        <v>6180</v>
      </c>
      <c r="B111" s="5" t="inlineStr">
        <is>
          <t>Foreign exchange differences</t>
        </is>
      </c>
      <c r="C111" s="5" t="inlineStr">
        <is>
          <t>Operating expenses</t>
        </is>
      </c>
      <c r="D111" s="5" t="inlineStr">
        <is>
          <t>Posting</t>
        </is>
      </c>
      <c r="E111" s="5" t="n"/>
      <c r="F111" s="6">
        <f>IF($C111="","",VLOOKUP($C111,'Account classes'!$A$6:$G$45,2,FALSE))</f>
        <v/>
      </c>
      <c r="G111" s="6">
        <f>IF($C111="","",VLOOKUP($C111,'Account classes'!$A$6:$G$45,3,FALSE))</f>
        <v/>
      </c>
      <c r="H111" s="6">
        <f>IF($C111="","",VLOOKUP($C111,'Account classes'!$A$6:$G$45,4,FALSE))</f>
        <v/>
      </c>
      <c r="I111" s="6">
        <f>IF($C111="","",VLOOKUP($C111,'Account classes'!$A$6:$G$45,5,FALSE))</f>
        <v/>
      </c>
      <c r="J111" s="6">
        <f>IF($C111="","",VLOOKUP($C111,'Account classes'!$A$6:$G$45,6,FALSE))</f>
        <v/>
      </c>
      <c r="K111" s="6">
        <f>IF(OR($A111="",$C111=""),"",IF(INT($A111/1000)=VLOOKUP($C111,'Account classes'!$A$6:$G$45,7,FALSE),"OK","Check range"))</f>
        <v/>
      </c>
      <c r="L111" s="6">
        <f>IF($A111="","",IF(COUNTIF($A$7:$A$206,$A111&amp;"")&gt;1,"Duplicate","OK"))</f>
        <v/>
      </c>
      <c r="M111" s="5" t="inlineStr">
        <is>
          <t>Trading-related differences</t>
        </is>
      </c>
      <c r="N111" s="13" t="n">
        <v>6000</v>
      </c>
      <c r="O111" s="5" t="n"/>
      <c r="P111" s="6">
        <f>IF($N111="","",IF(COUNTIFS($A$7:$A$206,$N111&amp;"",$D$7:$D$206,"Heading")&gt;0,"OK","Parent not found"))</f>
        <v/>
      </c>
    </row>
    <row r="112">
      <c r="A112" s="11" t="n">
        <v>7000</v>
      </c>
      <c r="B112" s="12" t="inlineStr">
        <is>
          <t>Finance income</t>
        </is>
      </c>
      <c r="C112" s="5" t="inlineStr">
        <is>
          <t>Finance income</t>
        </is>
      </c>
      <c r="D112" s="5" t="inlineStr">
        <is>
          <t>Heading</t>
        </is>
      </c>
      <c r="E112" s="5" t="n"/>
      <c r="F112" s="6">
        <f>IF($C112="","",VLOOKUP($C112,'Account classes'!$A$6:$G$45,2,FALSE))</f>
        <v/>
      </c>
      <c r="G112" s="6">
        <f>IF($C112="","",VLOOKUP($C112,'Account classes'!$A$6:$G$45,3,FALSE))</f>
        <v/>
      </c>
      <c r="H112" s="6">
        <f>IF($C112="","",VLOOKUP($C112,'Account classes'!$A$6:$G$45,4,FALSE))</f>
        <v/>
      </c>
      <c r="I112" s="6">
        <f>IF($C112="","",VLOOKUP($C112,'Account classes'!$A$6:$G$45,5,FALSE))</f>
        <v/>
      </c>
      <c r="J112" s="6">
        <f>IF($C112="","",VLOOKUP($C112,'Account classes'!$A$6:$G$45,6,FALSE))</f>
        <v/>
      </c>
      <c r="K112" s="6">
        <f>IF(OR($A112="",$C112=""),"",IF(INT($A112/1000)=VLOOKUP($C112,'Account classes'!$A$6:$G$45,7,FALSE),"OK","Check range"))</f>
        <v/>
      </c>
      <c r="L112" s="6">
        <f>IF($A112="","",IF(COUNTIF($A$7:$A$206,$A112&amp;"")&gt;1,"Duplicate","OK"))</f>
        <v/>
      </c>
      <c r="M112" s="5" t="n"/>
      <c r="N112" s="13" t="n"/>
      <c r="O112" s="5" t="n"/>
      <c r="P112" s="6">
        <f>IF($N112="","",IF(COUNTIFS($A$7:$A$206,$N112&amp;"",$D$7:$D$206,"Heading")&gt;0,"OK","Parent not found"))</f>
        <v/>
      </c>
    </row>
    <row r="113">
      <c r="A113" s="13" t="n">
        <v>7010</v>
      </c>
      <c r="B113" s="5" t="inlineStr">
        <is>
          <t>Interest income on bank deposits</t>
        </is>
      </c>
      <c r="C113" s="5" t="inlineStr">
        <is>
          <t>Finance income</t>
        </is>
      </c>
      <c r="D113" s="5" t="inlineStr">
        <is>
          <t>Posting</t>
        </is>
      </c>
      <c r="E113" s="5" t="n"/>
      <c r="F113" s="6">
        <f>IF($C113="","",VLOOKUP($C113,'Account classes'!$A$6:$G$45,2,FALSE))</f>
        <v/>
      </c>
      <c r="G113" s="6">
        <f>IF($C113="","",VLOOKUP($C113,'Account classes'!$A$6:$G$45,3,FALSE))</f>
        <v/>
      </c>
      <c r="H113" s="6">
        <f>IF($C113="","",VLOOKUP($C113,'Account classes'!$A$6:$G$45,4,FALSE))</f>
        <v/>
      </c>
      <c r="I113" s="6">
        <f>IF($C113="","",VLOOKUP($C113,'Account classes'!$A$6:$G$45,5,FALSE))</f>
        <v/>
      </c>
      <c r="J113" s="6">
        <f>IF($C113="","",VLOOKUP($C113,'Account classes'!$A$6:$G$45,6,FALSE))</f>
        <v/>
      </c>
      <c r="K113" s="6">
        <f>IF(OR($A113="",$C113=""),"",IF(INT($A113/1000)=VLOOKUP($C113,'Account classes'!$A$6:$G$45,7,FALSE),"OK","Check range"))</f>
        <v/>
      </c>
      <c r="L113" s="6">
        <f>IF($A113="","",IF(COUNTIF($A$7:$A$206,$A113&amp;"")&gt;1,"Duplicate","OK"))</f>
        <v/>
      </c>
      <c r="M113" s="5" t="n"/>
      <c r="N113" s="13" t="n">
        <v>7000</v>
      </c>
      <c r="O113" s="5" t="n"/>
      <c r="P113" s="6">
        <f>IF($N113="","",IF(COUNTIFS($A$7:$A$206,$N113&amp;"",$D$7:$D$206,"Heading")&gt;0,"OK","Parent not found"))</f>
        <v/>
      </c>
    </row>
    <row r="114">
      <c r="A114" s="11" t="n">
        <v>7500</v>
      </c>
      <c r="B114" s="12" t="inlineStr">
        <is>
          <t>Finance costs</t>
        </is>
      </c>
      <c r="C114" s="5" t="inlineStr">
        <is>
          <t>Finance costs</t>
        </is>
      </c>
      <c r="D114" s="5" t="inlineStr">
        <is>
          <t>Heading</t>
        </is>
      </c>
      <c r="E114" s="5" t="n"/>
      <c r="F114" s="6">
        <f>IF($C114="","",VLOOKUP($C114,'Account classes'!$A$6:$G$45,2,FALSE))</f>
        <v/>
      </c>
      <c r="G114" s="6">
        <f>IF($C114="","",VLOOKUP($C114,'Account classes'!$A$6:$G$45,3,FALSE))</f>
        <v/>
      </c>
      <c r="H114" s="6">
        <f>IF($C114="","",VLOOKUP($C114,'Account classes'!$A$6:$G$45,4,FALSE))</f>
        <v/>
      </c>
      <c r="I114" s="6">
        <f>IF($C114="","",VLOOKUP($C114,'Account classes'!$A$6:$G$45,5,FALSE))</f>
        <v/>
      </c>
      <c r="J114" s="6">
        <f>IF($C114="","",VLOOKUP($C114,'Account classes'!$A$6:$G$45,6,FALSE))</f>
        <v/>
      </c>
      <c r="K114" s="6">
        <f>IF(OR($A114="",$C114=""),"",IF(INT($A114/1000)=VLOOKUP($C114,'Account classes'!$A$6:$G$45,7,FALSE),"OK","Check range"))</f>
        <v/>
      </c>
      <c r="L114" s="6">
        <f>IF($A114="","",IF(COUNTIF($A$7:$A$206,$A114&amp;"")&gt;1,"Duplicate","OK"))</f>
        <v/>
      </c>
      <c r="M114" s="5" t="n"/>
      <c r="N114" s="13" t="n"/>
      <c r="O114" s="5" t="n"/>
      <c r="P114" s="6">
        <f>IF($N114="","",IF(COUNTIFS($A$7:$A$206,$N114&amp;"",$D$7:$D$206,"Heading")&gt;0,"OK","Parent not found"))</f>
        <v/>
      </c>
    </row>
    <row r="115">
      <c r="A115" s="13" t="n">
        <v>7510</v>
      </c>
      <c r="B115" s="5" t="inlineStr">
        <is>
          <t>Interest on bank loans and overdrafts</t>
        </is>
      </c>
      <c r="C115" s="5" t="inlineStr">
        <is>
          <t>Finance costs</t>
        </is>
      </c>
      <c r="D115" s="5" t="inlineStr">
        <is>
          <t>Posting</t>
        </is>
      </c>
      <c r="E115" s="5" t="n"/>
      <c r="F115" s="6">
        <f>IF($C115="","",VLOOKUP($C115,'Account classes'!$A$6:$G$45,2,FALSE))</f>
        <v/>
      </c>
      <c r="G115" s="6">
        <f>IF($C115="","",VLOOKUP($C115,'Account classes'!$A$6:$G$45,3,FALSE))</f>
        <v/>
      </c>
      <c r="H115" s="6">
        <f>IF($C115="","",VLOOKUP($C115,'Account classes'!$A$6:$G$45,4,FALSE))</f>
        <v/>
      </c>
      <c r="I115" s="6">
        <f>IF($C115="","",VLOOKUP($C115,'Account classes'!$A$6:$G$45,5,FALSE))</f>
        <v/>
      </c>
      <c r="J115" s="6">
        <f>IF($C115="","",VLOOKUP($C115,'Account classes'!$A$6:$G$45,6,FALSE))</f>
        <v/>
      </c>
      <c r="K115" s="6">
        <f>IF(OR($A115="",$C115=""),"",IF(INT($A115/1000)=VLOOKUP($C115,'Account classes'!$A$6:$G$45,7,FALSE),"OK","Check range"))</f>
        <v/>
      </c>
      <c r="L115" s="6">
        <f>IF($A115="","",IF(COUNTIF($A$7:$A$206,$A115&amp;"")&gt;1,"Duplicate","OK"))</f>
        <v/>
      </c>
      <c r="M115" s="5" t="n"/>
      <c r="N115" s="13" t="n">
        <v>7500</v>
      </c>
      <c r="O115" s="5" t="n"/>
      <c r="P115" s="6">
        <f>IF($N115="","",IF(COUNTIFS($A$7:$A$206,$N115&amp;"",$D$7:$D$206,"Heading")&gt;0,"OK","Parent not found"))</f>
        <v/>
      </c>
    </row>
    <row r="116">
      <c r="A116" s="13" t="n">
        <v>7520</v>
      </c>
      <c r="B116" s="5" t="inlineStr">
        <is>
          <t>Interest on lease liabilities</t>
        </is>
      </c>
      <c r="C116" s="5" t="inlineStr">
        <is>
          <t>Finance costs</t>
        </is>
      </c>
      <c r="D116" s="5" t="inlineStr">
        <is>
          <t>Posting</t>
        </is>
      </c>
      <c r="E116" s="5" t="n"/>
      <c r="F116" s="6">
        <f>IF($C116="","",VLOOKUP($C116,'Account classes'!$A$6:$G$45,2,FALSE))</f>
        <v/>
      </c>
      <c r="G116" s="6">
        <f>IF($C116="","",VLOOKUP($C116,'Account classes'!$A$6:$G$45,3,FALSE))</f>
        <v/>
      </c>
      <c r="H116" s="6">
        <f>IF($C116="","",VLOOKUP($C116,'Account classes'!$A$6:$G$45,4,FALSE))</f>
        <v/>
      </c>
      <c r="I116" s="6">
        <f>IF($C116="","",VLOOKUP($C116,'Account classes'!$A$6:$G$45,5,FALSE))</f>
        <v/>
      </c>
      <c r="J116" s="6">
        <f>IF($C116="","",VLOOKUP($C116,'Account classes'!$A$6:$G$45,6,FALSE))</f>
        <v/>
      </c>
      <c r="K116" s="6">
        <f>IF(OR($A116="",$C116=""),"",IF(INT($A116/1000)=VLOOKUP($C116,'Account classes'!$A$6:$G$45,7,FALSE),"OK","Check range"))</f>
        <v/>
      </c>
      <c r="L116" s="6">
        <f>IF($A116="","",IF(COUNTIF($A$7:$A$206,$A116&amp;"")&gt;1,"Duplicate","OK"))</f>
        <v/>
      </c>
      <c r="M116" s="5" t="inlineStr">
        <is>
          <t>IFRS 16</t>
        </is>
      </c>
      <c r="N116" s="13" t="n">
        <v>7500</v>
      </c>
      <c r="O116" s="5" t="n"/>
      <c r="P116" s="6">
        <f>IF($N116="","",IF(COUNTIFS($A$7:$A$206,$N116&amp;"",$D$7:$D$206,"Heading")&gt;0,"OK","Parent not found"))</f>
        <v/>
      </c>
    </row>
    <row r="117">
      <c r="A117" s="11" t="n">
        <v>8000</v>
      </c>
      <c r="B117" s="12" t="inlineStr">
        <is>
          <t>Income tax</t>
        </is>
      </c>
      <c r="C117" s="5" t="inlineStr">
        <is>
          <t>Income tax</t>
        </is>
      </c>
      <c r="D117" s="5" t="inlineStr">
        <is>
          <t>Heading</t>
        </is>
      </c>
      <c r="E117" s="5" t="n"/>
      <c r="F117" s="6">
        <f>IF($C117="","",VLOOKUP($C117,'Account classes'!$A$6:$G$45,2,FALSE))</f>
        <v/>
      </c>
      <c r="G117" s="6">
        <f>IF($C117="","",VLOOKUP($C117,'Account classes'!$A$6:$G$45,3,FALSE))</f>
        <v/>
      </c>
      <c r="H117" s="6">
        <f>IF($C117="","",VLOOKUP($C117,'Account classes'!$A$6:$G$45,4,FALSE))</f>
        <v/>
      </c>
      <c r="I117" s="6">
        <f>IF($C117="","",VLOOKUP($C117,'Account classes'!$A$6:$G$45,5,FALSE))</f>
        <v/>
      </c>
      <c r="J117" s="6">
        <f>IF($C117="","",VLOOKUP($C117,'Account classes'!$A$6:$G$45,6,FALSE))</f>
        <v/>
      </c>
      <c r="K117" s="6">
        <f>IF(OR($A117="",$C117=""),"",IF(INT($A117/1000)=VLOOKUP($C117,'Account classes'!$A$6:$G$45,7,FALSE),"OK","Check range"))</f>
        <v/>
      </c>
      <c r="L117" s="6">
        <f>IF($A117="","",IF(COUNTIF($A$7:$A$206,$A117&amp;"")&gt;1,"Duplicate","OK"))</f>
        <v/>
      </c>
      <c r="M117" s="5" t="n"/>
      <c r="N117" s="13" t="n"/>
      <c r="O117" s="5" t="n"/>
      <c r="P117" s="6">
        <f>IF($N117="","",IF(COUNTIFS($A$7:$A$206,$N117&amp;"",$D$7:$D$206,"Heading")&gt;0,"OK","Parent not found"))</f>
        <v/>
      </c>
    </row>
    <row r="118">
      <c r="A118" s="13" t="n">
        <v>8010</v>
      </c>
      <c r="B118" s="5" t="inlineStr">
        <is>
          <t>Current income tax expense</t>
        </is>
      </c>
      <c r="C118" s="5" t="inlineStr">
        <is>
          <t>Income tax</t>
        </is>
      </c>
      <c r="D118" s="5" t="inlineStr">
        <is>
          <t>Posting</t>
        </is>
      </c>
      <c r="E118" s="5" t="n"/>
      <c r="F118" s="6">
        <f>IF($C118="","",VLOOKUP($C118,'Account classes'!$A$6:$G$45,2,FALSE))</f>
        <v/>
      </c>
      <c r="G118" s="6">
        <f>IF($C118="","",VLOOKUP($C118,'Account classes'!$A$6:$G$45,3,FALSE))</f>
        <v/>
      </c>
      <c r="H118" s="6">
        <f>IF($C118="","",VLOOKUP($C118,'Account classes'!$A$6:$G$45,4,FALSE))</f>
        <v/>
      </c>
      <c r="I118" s="6">
        <f>IF($C118="","",VLOOKUP($C118,'Account classes'!$A$6:$G$45,5,FALSE))</f>
        <v/>
      </c>
      <c r="J118" s="6">
        <f>IF($C118="","",VLOOKUP($C118,'Account classes'!$A$6:$G$45,6,FALSE))</f>
        <v/>
      </c>
      <c r="K118" s="6">
        <f>IF(OR($A118="",$C118=""),"",IF(INT($A118/1000)=VLOOKUP($C118,'Account classes'!$A$6:$G$45,7,FALSE),"OK","Check range"))</f>
        <v/>
      </c>
      <c r="L118" s="6">
        <f>IF($A118="","",IF(COUNTIF($A$7:$A$206,$A118&amp;"")&gt;1,"Duplicate","OK"))</f>
        <v/>
      </c>
      <c r="M118" s="5" t="inlineStr">
        <is>
          <t>IAS 12</t>
        </is>
      </c>
      <c r="N118" s="13" t="n">
        <v>8000</v>
      </c>
      <c r="O118" s="5" t="n"/>
      <c r="P118" s="6">
        <f>IF($N118="","",IF(COUNTIFS($A$7:$A$206,$N118&amp;"",$D$7:$D$206,"Heading")&gt;0,"OK","Parent not found"))</f>
        <v/>
      </c>
    </row>
    <row r="119">
      <c r="A119" s="13" t="n">
        <v>8020</v>
      </c>
      <c r="B119" s="5" t="inlineStr">
        <is>
          <t>Deferred tax expense / (income)</t>
        </is>
      </c>
      <c r="C119" s="5" t="inlineStr">
        <is>
          <t>Income tax</t>
        </is>
      </c>
      <c r="D119" s="5" t="inlineStr">
        <is>
          <t>Posting</t>
        </is>
      </c>
      <c r="E119" s="5" t="n"/>
      <c r="F119" s="6">
        <f>IF($C119="","",VLOOKUP($C119,'Account classes'!$A$6:$G$45,2,FALSE))</f>
        <v/>
      </c>
      <c r="G119" s="6">
        <f>IF($C119="","",VLOOKUP($C119,'Account classes'!$A$6:$G$45,3,FALSE))</f>
        <v/>
      </c>
      <c r="H119" s="6">
        <f>IF($C119="","",VLOOKUP($C119,'Account classes'!$A$6:$G$45,4,FALSE))</f>
        <v/>
      </c>
      <c r="I119" s="6">
        <f>IF($C119="","",VLOOKUP($C119,'Account classes'!$A$6:$G$45,5,FALSE))</f>
        <v/>
      </c>
      <c r="J119" s="6">
        <f>IF($C119="","",VLOOKUP($C119,'Account classes'!$A$6:$G$45,6,FALSE))</f>
        <v/>
      </c>
      <c r="K119" s="6">
        <f>IF(OR($A119="",$C119=""),"",IF(INT($A119/1000)=VLOOKUP($C119,'Account classes'!$A$6:$G$45,7,FALSE),"OK","Check range"))</f>
        <v/>
      </c>
      <c r="L119" s="6">
        <f>IF($A119="","",IF(COUNTIF($A$7:$A$206,$A119&amp;"")&gt;1,"Duplicate","OK"))</f>
        <v/>
      </c>
      <c r="M119" s="5" t="inlineStr">
        <is>
          <t>IAS 12</t>
        </is>
      </c>
      <c r="N119" s="13" t="n">
        <v>8000</v>
      </c>
      <c r="O119" s="5" t="n"/>
      <c r="P119" s="6">
        <f>IF($N119="","",IF(COUNTIFS($A$7:$A$206,$N119&amp;"",$D$7:$D$206,"Heading")&gt;0,"OK","Parent not found"))</f>
        <v/>
      </c>
    </row>
    <row r="120">
      <c r="A120" s="13" t="n"/>
      <c r="B120" s="5" t="n"/>
      <c r="C120" s="5" t="n"/>
      <c r="D120" s="5" t="n"/>
      <c r="E120" s="5" t="n"/>
      <c r="F120" s="6">
        <f>IF($C120="","",VLOOKUP($C120,'Account classes'!$A$6:$G$45,2,FALSE))</f>
        <v/>
      </c>
      <c r="G120" s="6">
        <f>IF($C120="","",VLOOKUP($C120,'Account classes'!$A$6:$G$45,3,FALSE))</f>
        <v/>
      </c>
      <c r="H120" s="6">
        <f>IF($C120="","",VLOOKUP($C120,'Account classes'!$A$6:$G$45,4,FALSE))</f>
        <v/>
      </c>
      <c r="I120" s="6">
        <f>IF($C120="","",VLOOKUP($C120,'Account classes'!$A$6:$G$45,5,FALSE))</f>
        <v/>
      </c>
      <c r="J120" s="6">
        <f>IF($C120="","",VLOOKUP($C120,'Account classes'!$A$6:$G$45,6,FALSE))</f>
        <v/>
      </c>
      <c r="K120" s="6">
        <f>IF(OR($A120="",$C120=""),"",IF(INT($A120/1000)=VLOOKUP($C120,'Account classes'!$A$6:$G$45,7,FALSE),"OK","Check range"))</f>
        <v/>
      </c>
      <c r="L120" s="6">
        <f>IF($A120="","",IF(COUNTIF($A$7:$A$206,$A120&amp;"")&gt;1,"Duplicate","OK"))</f>
        <v/>
      </c>
      <c r="M120" s="5" t="n"/>
      <c r="N120" s="13" t="n"/>
      <c r="O120" s="5" t="n"/>
      <c r="P120" s="6">
        <f>IF($N120="","",IF(COUNTIFS($A$7:$A$206,$N120&amp;"",$D$7:$D$206,"Heading")&gt;0,"OK","Parent not found"))</f>
        <v/>
      </c>
    </row>
    <row r="121">
      <c r="A121" s="13" t="n"/>
      <c r="B121" s="5" t="n"/>
      <c r="C121" s="5" t="n"/>
      <c r="D121" s="5" t="n"/>
      <c r="E121" s="5" t="n"/>
      <c r="F121" s="6">
        <f>IF($C121="","",VLOOKUP($C121,'Account classes'!$A$6:$G$45,2,FALSE))</f>
        <v/>
      </c>
      <c r="G121" s="6">
        <f>IF($C121="","",VLOOKUP($C121,'Account classes'!$A$6:$G$45,3,FALSE))</f>
        <v/>
      </c>
      <c r="H121" s="6">
        <f>IF($C121="","",VLOOKUP($C121,'Account classes'!$A$6:$G$45,4,FALSE))</f>
        <v/>
      </c>
      <c r="I121" s="6">
        <f>IF($C121="","",VLOOKUP($C121,'Account classes'!$A$6:$G$45,5,FALSE))</f>
        <v/>
      </c>
      <c r="J121" s="6">
        <f>IF($C121="","",VLOOKUP($C121,'Account classes'!$A$6:$G$45,6,FALSE))</f>
        <v/>
      </c>
      <c r="K121" s="6">
        <f>IF(OR($A121="",$C121=""),"",IF(INT($A121/1000)=VLOOKUP($C121,'Account classes'!$A$6:$G$45,7,FALSE),"OK","Check range"))</f>
        <v/>
      </c>
      <c r="L121" s="6">
        <f>IF($A121="","",IF(COUNTIF($A$7:$A$206,$A121&amp;"")&gt;1,"Duplicate","OK"))</f>
        <v/>
      </c>
      <c r="M121" s="5" t="n"/>
      <c r="N121" s="13" t="n"/>
      <c r="O121" s="5" t="n"/>
      <c r="P121" s="6">
        <f>IF($N121="","",IF(COUNTIFS($A$7:$A$206,$N121&amp;"",$D$7:$D$206,"Heading")&gt;0,"OK","Parent not found"))</f>
        <v/>
      </c>
    </row>
    <row r="122">
      <c r="A122" s="13" t="n"/>
      <c r="B122" s="5" t="n"/>
      <c r="C122" s="5" t="n"/>
      <c r="D122" s="5" t="n"/>
      <c r="E122" s="5" t="n"/>
      <c r="F122" s="6">
        <f>IF($C122="","",VLOOKUP($C122,'Account classes'!$A$6:$G$45,2,FALSE))</f>
        <v/>
      </c>
      <c r="G122" s="6">
        <f>IF($C122="","",VLOOKUP($C122,'Account classes'!$A$6:$G$45,3,FALSE))</f>
        <v/>
      </c>
      <c r="H122" s="6">
        <f>IF($C122="","",VLOOKUP($C122,'Account classes'!$A$6:$G$45,4,FALSE))</f>
        <v/>
      </c>
      <c r="I122" s="6">
        <f>IF($C122="","",VLOOKUP($C122,'Account classes'!$A$6:$G$45,5,FALSE))</f>
        <v/>
      </c>
      <c r="J122" s="6">
        <f>IF($C122="","",VLOOKUP($C122,'Account classes'!$A$6:$G$45,6,FALSE))</f>
        <v/>
      </c>
      <c r="K122" s="6">
        <f>IF(OR($A122="",$C122=""),"",IF(INT($A122/1000)=VLOOKUP($C122,'Account classes'!$A$6:$G$45,7,FALSE),"OK","Check range"))</f>
        <v/>
      </c>
      <c r="L122" s="6">
        <f>IF($A122="","",IF(COUNTIF($A$7:$A$206,$A122&amp;"")&gt;1,"Duplicate","OK"))</f>
        <v/>
      </c>
      <c r="M122" s="5" t="n"/>
      <c r="N122" s="13" t="n"/>
      <c r="O122" s="5" t="n"/>
      <c r="P122" s="6">
        <f>IF($N122="","",IF(COUNTIFS($A$7:$A$206,$N122&amp;"",$D$7:$D$206,"Heading")&gt;0,"OK","Parent not found"))</f>
        <v/>
      </c>
    </row>
    <row r="123">
      <c r="A123" s="13" t="n"/>
      <c r="B123" s="5" t="n"/>
      <c r="C123" s="5" t="n"/>
      <c r="D123" s="5" t="n"/>
      <c r="E123" s="5" t="n"/>
      <c r="F123" s="6">
        <f>IF($C123="","",VLOOKUP($C123,'Account classes'!$A$6:$G$45,2,FALSE))</f>
        <v/>
      </c>
      <c r="G123" s="6">
        <f>IF($C123="","",VLOOKUP($C123,'Account classes'!$A$6:$G$45,3,FALSE))</f>
        <v/>
      </c>
      <c r="H123" s="6">
        <f>IF($C123="","",VLOOKUP($C123,'Account classes'!$A$6:$G$45,4,FALSE))</f>
        <v/>
      </c>
      <c r="I123" s="6">
        <f>IF($C123="","",VLOOKUP($C123,'Account classes'!$A$6:$G$45,5,FALSE))</f>
        <v/>
      </c>
      <c r="J123" s="6">
        <f>IF($C123="","",VLOOKUP($C123,'Account classes'!$A$6:$G$45,6,FALSE))</f>
        <v/>
      </c>
      <c r="K123" s="6">
        <f>IF(OR($A123="",$C123=""),"",IF(INT($A123/1000)=VLOOKUP($C123,'Account classes'!$A$6:$G$45,7,FALSE),"OK","Check range"))</f>
        <v/>
      </c>
      <c r="L123" s="6">
        <f>IF($A123="","",IF(COUNTIF($A$7:$A$206,$A123&amp;"")&gt;1,"Duplicate","OK"))</f>
        <v/>
      </c>
      <c r="M123" s="5" t="n"/>
      <c r="N123" s="13" t="n"/>
      <c r="O123" s="5" t="n"/>
      <c r="P123" s="6">
        <f>IF($N123="","",IF(COUNTIFS($A$7:$A$206,$N123&amp;"",$D$7:$D$206,"Heading")&gt;0,"OK","Parent not found"))</f>
        <v/>
      </c>
    </row>
    <row r="124">
      <c r="A124" s="13" t="n"/>
      <c r="B124" s="5" t="n"/>
      <c r="C124" s="5" t="n"/>
      <c r="D124" s="5" t="n"/>
      <c r="E124" s="5" t="n"/>
      <c r="F124" s="6">
        <f>IF($C124="","",VLOOKUP($C124,'Account classes'!$A$6:$G$45,2,FALSE))</f>
        <v/>
      </c>
      <c r="G124" s="6">
        <f>IF($C124="","",VLOOKUP($C124,'Account classes'!$A$6:$G$45,3,FALSE))</f>
        <v/>
      </c>
      <c r="H124" s="6">
        <f>IF($C124="","",VLOOKUP($C124,'Account classes'!$A$6:$G$45,4,FALSE))</f>
        <v/>
      </c>
      <c r="I124" s="6">
        <f>IF($C124="","",VLOOKUP($C124,'Account classes'!$A$6:$G$45,5,FALSE))</f>
        <v/>
      </c>
      <c r="J124" s="6">
        <f>IF($C124="","",VLOOKUP($C124,'Account classes'!$A$6:$G$45,6,FALSE))</f>
        <v/>
      </c>
      <c r="K124" s="6">
        <f>IF(OR($A124="",$C124=""),"",IF(INT($A124/1000)=VLOOKUP($C124,'Account classes'!$A$6:$G$45,7,FALSE),"OK","Check range"))</f>
        <v/>
      </c>
      <c r="L124" s="6">
        <f>IF($A124="","",IF(COUNTIF($A$7:$A$206,$A124&amp;"")&gt;1,"Duplicate","OK"))</f>
        <v/>
      </c>
      <c r="M124" s="5" t="n"/>
      <c r="N124" s="13" t="n"/>
      <c r="O124" s="5" t="n"/>
      <c r="P124" s="6">
        <f>IF($N124="","",IF(COUNTIFS($A$7:$A$206,$N124&amp;"",$D$7:$D$206,"Heading")&gt;0,"OK","Parent not found"))</f>
        <v/>
      </c>
    </row>
    <row r="125">
      <c r="A125" s="13" t="n"/>
      <c r="B125" s="5" t="n"/>
      <c r="C125" s="5" t="n"/>
      <c r="D125" s="5" t="n"/>
      <c r="E125" s="5" t="n"/>
      <c r="F125" s="6">
        <f>IF($C125="","",VLOOKUP($C125,'Account classes'!$A$6:$G$45,2,FALSE))</f>
        <v/>
      </c>
      <c r="G125" s="6">
        <f>IF($C125="","",VLOOKUP($C125,'Account classes'!$A$6:$G$45,3,FALSE))</f>
        <v/>
      </c>
      <c r="H125" s="6">
        <f>IF($C125="","",VLOOKUP($C125,'Account classes'!$A$6:$G$45,4,FALSE))</f>
        <v/>
      </c>
      <c r="I125" s="6">
        <f>IF($C125="","",VLOOKUP($C125,'Account classes'!$A$6:$G$45,5,FALSE))</f>
        <v/>
      </c>
      <c r="J125" s="6">
        <f>IF($C125="","",VLOOKUP($C125,'Account classes'!$A$6:$G$45,6,FALSE))</f>
        <v/>
      </c>
      <c r="K125" s="6">
        <f>IF(OR($A125="",$C125=""),"",IF(INT($A125/1000)=VLOOKUP($C125,'Account classes'!$A$6:$G$45,7,FALSE),"OK","Check range"))</f>
        <v/>
      </c>
      <c r="L125" s="6">
        <f>IF($A125="","",IF(COUNTIF($A$7:$A$206,$A125&amp;"")&gt;1,"Duplicate","OK"))</f>
        <v/>
      </c>
      <c r="M125" s="5" t="n"/>
      <c r="N125" s="13" t="n"/>
      <c r="O125" s="5" t="n"/>
      <c r="P125" s="6">
        <f>IF($N125="","",IF(COUNTIFS($A$7:$A$206,$N125&amp;"",$D$7:$D$206,"Heading")&gt;0,"OK","Parent not found"))</f>
        <v/>
      </c>
    </row>
    <row r="126">
      <c r="A126" s="13" t="n"/>
      <c r="B126" s="5" t="n"/>
      <c r="C126" s="5" t="n"/>
      <c r="D126" s="5" t="n"/>
      <c r="E126" s="5" t="n"/>
      <c r="F126" s="6">
        <f>IF($C126="","",VLOOKUP($C126,'Account classes'!$A$6:$G$45,2,FALSE))</f>
        <v/>
      </c>
      <c r="G126" s="6">
        <f>IF($C126="","",VLOOKUP($C126,'Account classes'!$A$6:$G$45,3,FALSE))</f>
        <v/>
      </c>
      <c r="H126" s="6">
        <f>IF($C126="","",VLOOKUP($C126,'Account classes'!$A$6:$G$45,4,FALSE))</f>
        <v/>
      </c>
      <c r="I126" s="6">
        <f>IF($C126="","",VLOOKUP($C126,'Account classes'!$A$6:$G$45,5,FALSE))</f>
        <v/>
      </c>
      <c r="J126" s="6">
        <f>IF($C126="","",VLOOKUP($C126,'Account classes'!$A$6:$G$45,6,FALSE))</f>
        <v/>
      </c>
      <c r="K126" s="6">
        <f>IF(OR($A126="",$C126=""),"",IF(INT($A126/1000)=VLOOKUP($C126,'Account classes'!$A$6:$G$45,7,FALSE),"OK","Check range"))</f>
        <v/>
      </c>
      <c r="L126" s="6">
        <f>IF($A126="","",IF(COUNTIF($A$7:$A$206,$A126&amp;"")&gt;1,"Duplicate","OK"))</f>
        <v/>
      </c>
      <c r="M126" s="5" t="n"/>
      <c r="N126" s="13" t="n"/>
      <c r="O126" s="5" t="n"/>
      <c r="P126" s="6">
        <f>IF($N126="","",IF(COUNTIFS($A$7:$A$206,$N126&amp;"",$D$7:$D$206,"Heading")&gt;0,"OK","Parent not found"))</f>
        <v/>
      </c>
    </row>
    <row r="127">
      <c r="A127" s="13" t="n"/>
      <c r="B127" s="5" t="n"/>
      <c r="C127" s="5" t="n"/>
      <c r="D127" s="5" t="n"/>
      <c r="E127" s="5" t="n"/>
      <c r="F127" s="6">
        <f>IF($C127="","",VLOOKUP($C127,'Account classes'!$A$6:$G$45,2,FALSE))</f>
        <v/>
      </c>
      <c r="G127" s="6">
        <f>IF($C127="","",VLOOKUP($C127,'Account classes'!$A$6:$G$45,3,FALSE))</f>
        <v/>
      </c>
      <c r="H127" s="6">
        <f>IF($C127="","",VLOOKUP($C127,'Account classes'!$A$6:$G$45,4,FALSE))</f>
        <v/>
      </c>
      <c r="I127" s="6">
        <f>IF($C127="","",VLOOKUP($C127,'Account classes'!$A$6:$G$45,5,FALSE))</f>
        <v/>
      </c>
      <c r="J127" s="6">
        <f>IF($C127="","",VLOOKUP($C127,'Account classes'!$A$6:$G$45,6,FALSE))</f>
        <v/>
      </c>
      <c r="K127" s="6">
        <f>IF(OR($A127="",$C127=""),"",IF(INT($A127/1000)=VLOOKUP($C127,'Account classes'!$A$6:$G$45,7,FALSE),"OK","Check range"))</f>
        <v/>
      </c>
      <c r="L127" s="6">
        <f>IF($A127="","",IF(COUNTIF($A$7:$A$206,$A127&amp;"")&gt;1,"Duplicate","OK"))</f>
        <v/>
      </c>
      <c r="M127" s="5" t="n"/>
      <c r="N127" s="13" t="n"/>
      <c r="O127" s="5" t="n"/>
      <c r="P127" s="6">
        <f>IF($N127="","",IF(COUNTIFS($A$7:$A$206,$N127&amp;"",$D$7:$D$206,"Heading")&gt;0,"OK","Parent not found"))</f>
        <v/>
      </c>
    </row>
    <row r="128">
      <c r="A128" s="13" t="n"/>
      <c r="B128" s="5" t="n"/>
      <c r="C128" s="5" t="n"/>
      <c r="D128" s="5" t="n"/>
      <c r="E128" s="5" t="n"/>
      <c r="F128" s="6">
        <f>IF($C128="","",VLOOKUP($C128,'Account classes'!$A$6:$G$45,2,FALSE))</f>
        <v/>
      </c>
      <c r="G128" s="6">
        <f>IF($C128="","",VLOOKUP($C128,'Account classes'!$A$6:$G$45,3,FALSE))</f>
        <v/>
      </c>
      <c r="H128" s="6">
        <f>IF($C128="","",VLOOKUP($C128,'Account classes'!$A$6:$G$45,4,FALSE))</f>
        <v/>
      </c>
      <c r="I128" s="6">
        <f>IF($C128="","",VLOOKUP($C128,'Account classes'!$A$6:$G$45,5,FALSE))</f>
        <v/>
      </c>
      <c r="J128" s="6">
        <f>IF($C128="","",VLOOKUP($C128,'Account classes'!$A$6:$G$45,6,FALSE))</f>
        <v/>
      </c>
      <c r="K128" s="6">
        <f>IF(OR($A128="",$C128=""),"",IF(INT($A128/1000)=VLOOKUP($C128,'Account classes'!$A$6:$G$45,7,FALSE),"OK","Check range"))</f>
        <v/>
      </c>
      <c r="L128" s="6">
        <f>IF($A128="","",IF(COUNTIF($A$7:$A$206,$A128&amp;"")&gt;1,"Duplicate","OK"))</f>
        <v/>
      </c>
      <c r="M128" s="5" t="n"/>
      <c r="N128" s="13" t="n"/>
      <c r="O128" s="5" t="n"/>
      <c r="P128" s="6">
        <f>IF($N128="","",IF(COUNTIFS($A$7:$A$206,$N128&amp;"",$D$7:$D$206,"Heading")&gt;0,"OK","Parent not found"))</f>
        <v/>
      </c>
    </row>
    <row r="129">
      <c r="A129" s="13" t="n"/>
      <c r="B129" s="5" t="n"/>
      <c r="C129" s="5" t="n"/>
      <c r="D129" s="5" t="n"/>
      <c r="E129" s="5" t="n"/>
      <c r="F129" s="6">
        <f>IF($C129="","",VLOOKUP($C129,'Account classes'!$A$6:$G$45,2,FALSE))</f>
        <v/>
      </c>
      <c r="G129" s="6">
        <f>IF($C129="","",VLOOKUP($C129,'Account classes'!$A$6:$G$45,3,FALSE))</f>
        <v/>
      </c>
      <c r="H129" s="6">
        <f>IF($C129="","",VLOOKUP($C129,'Account classes'!$A$6:$G$45,4,FALSE))</f>
        <v/>
      </c>
      <c r="I129" s="6">
        <f>IF($C129="","",VLOOKUP($C129,'Account classes'!$A$6:$G$45,5,FALSE))</f>
        <v/>
      </c>
      <c r="J129" s="6">
        <f>IF($C129="","",VLOOKUP($C129,'Account classes'!$A$6:$G$45,6,FALSE))</f>
        <v/>
      </c>
      <c r="K129" s="6">
        <f>IF(OR($A129="",$C129=""),"",IF(INT($A129/1000)=VLOOKUP($C129,'Account classes'!$A$6:$G$45,7,FALSE),"OK","Check range"))</f>
        <v/>
      </c>
      <c r="L129" s="6">
        <f>IF($A129="","",IF(COUNTIF($A$7:$A$206,$A129&amp;"")&gt;1,"Duplicate","OK"))</f>
        <v/>
      </c>
      <c r="M129" s="5" t="n"/>
      <c r="N129" s="13" t="n"/>
      <c r="O129" s="5" t="n"/>
      <c r="P129" s="6">
        <f>IF($N129="","",IF(COUNTIFS($A$7:$A$206,$N129&amp;"",$D$7:$D$206,"Heading")&gt;0,"OK","Parent not found"))</f>
        <v/>
      </c>
    </row>
    <row r="130">
      <c r="A130" s="13" t="n"/>
      <c r="B130" s="5" t="n"/>
      <c r="C130" s="5" t="n"/>
      <c r="D130" s="5" t="n"/>
      <c r="E130" s="5" t="n"/>
      <c r="F130" s="6">
        <f>IF($C130="","",VLOOKUP($C130,'Account classes'!$A$6:$G$45,2,FALSE))</f>
        <v/>
      </c>
      <c r="G130" s="6">
        <f>IF($C130="","",VLOOKUP($C130,'Account classes'!$A$6:$G$45,3,FALSE))</f>
        <v/>
      </c>
      <c r="H130" s="6">
        <f>IF($C130="","",VLOOKUP($C130,'Account classes'!$A$6:$G$45,4,FALSE))</f>
        <v/>
      </c>
      <c r="I130" s="6">
        <f>IF($C130="","",VLOOKUP($C130,'Account classes'!$A$6:$G$45,5,FALSE))</f>
        <v/>
      </c>
      <c r="J130" s="6">
        <f>IF($C130="","",VLOOKUP($C130,'Account classes'!$A$6:$G$45,6,FALSE))</f>
        <v/>
      </c>
      <c r="K130" s="6">
        <f>IF(OR($A130="",$C130=""),"",IF(INT($A130/1000)=VLOOKUP($C130,'Account classes'!$A$6:$G$45,7,FALSE),"OK","Check range"))</f>
        <v/>
      </c>
      <c r="L130" s="6">
        <f>IF($A130="","",IF(COUNTIF($A$7:$A$206,$A130&amp;"")&gt;1,"Duplicate","OK"))</f>
        <v/>
      </c>
      <c r="M130" s="5" t="n"/>
      <c r="N130" s="13" t="n"/>
      <c r="O130" s="5" t="n"/>
      <c r="P130" s="6">
        <f>IF($N130="","",IF(COUNTIFS($A$7:$A$206,$N130&amp;"",$D$7:$D$206,"Heading")&gt;0,"OK","Parent not found"))</f>
        <v/>
      </c>
    </row>
    <row r="131">
      <c r="A131" s="13" t="n"/>
      <c r="B131" s="5" t="n"/>
      <c r="C131" s="5" t="n"/>
      <c r="D131" s="5" t="n"/>
      <c r="E131" s="5" t="n"/>
      <c r="F131" s="6">
        <f>IF($C131="","",VLOOKUP($C131,'Account classes'!$A$6:$G$45,2,FALSE))</f>
        <v/>
      </c>
      <c r="G131" s="6">
        <f>IF($C131="","",VLOOKUP($C131,'Account classes'!$A$6:$G$45,3,FALSE))</f>
        <v/>
      </c>
      <c r="H131" s="6">
        <f>IF($C131="","",VLOOKUP($C131,'Account classes'!$A$6:$G$45,4,FALSE))</f>
        <v/>
      </c>
      <c r="I131" s="6">
        <f>IF($C131="","",VLOOKUP($C131,'Account classes'!$A$6:$G$45,5,FALSE))</f>
        <v/>
      </c>
      <c r="J131" s="6">
        <f>IF($C131="","",VLOOKUP($C131,'Account classes'!$A$6:$G$45,6,FALSE))</f>
        <v/>
      </c>
      <c r="K131" s="6">
        <f>IF(OR($A131="",$C131=""),"",IF(INT($A131/1000)=VLOOKUP($C131,'Account classes'!$A$6:$G$45,7,FALSE),"OK","Check range"))</f>
        <v/>
      </c>
      <c r="L131" s="6">
        <f>IF($A131="","",IF(COUNTIF($A$7:$A$206,$A131&amp;"")&gt;1,"Duplicate","OK"))</f>
        <v/>
      </c>
      <c r="M131" s="5" t="n"/>
      <c r="N131" s="13" t="n"/>
      <c r="O131" s="5" t="n"/>
      <c r="P131" s="6">
        <f>IF($N131="","",IF(COUNTIFS($A$7:$A$206,$N131&amp;"",$D$7:$D$206,"Heading")&gt;0,"OK","Parent not found"))</f>
        <v/>
      </c>
    </row>
    <row r="132">
      <c r="A132" s="13" t="n"/>
      <c r="B132" s="5" t="n"/>
      <c r="C132" s="5" t="n"/>
      <c r="D132" s="5" t="n"/>
      <c r="E132" s="5" t="n"/>
      <c r="F132" s="6">
        <f>IF($C132="","",VLOOKUP($C132,'Account classes'!$A$6:$G$45,2,FALSE))</f>
        <v/>
      </c>
      <c r="G132" s="6">
        <f>IF($C132="","",VLOOKUP($C132,'Account classes'!$A$6:$G$45,3,FALSE))</f>
        <v/>
      </c>
      <c r="H132" s="6">
        <f>IF($C132="","",VLOOKUP($C132,'Account classes'!$A$6:$G$45,4,FALSE))</f>
        <v/>
      </c>
      <c r="I132" s="6">
        <f>IF($C132="","",VLOOKUP($C132,'Account classes'!$A$6:$G$45,5,FALSE))</f>
        <v/>
      </c>
      <c r="J132" s="6">
        <f>IF($C132="","",VLOOKUP($C132,'Account classes'!$A$6:$G$45,6,FALSE))</f>
        <v/>
      </c>
      <c r="K132" s="6">
        <f>IF(OR($A132="",$C132=""),"",IF(INT($A132/1000)=VLOOKUP($C132,'Account classes'!$A$6:$G$45,7,FALSE),"OK","Check range"))</f>
        <v/>
      </c>
      <c r="L132" s="6">
        <f>IF($A132="","",IF(COUNTIF($A$7:$A$206,$A132&amp;"")&gt;1,"Duplicate","OK"))</f>
        <v/>
      </c>
      <c r="M132" s="5" t="n"/>
      <c r="N132" s="13" t="n"/>
      <c r="O132" s="5" t="n"/>
      <c r="P132" s="6">
        <f>IF($N132="","",IF(COUNTIFS($A$7:$A$206,$N132&amp;"",$D$7:$D$206,"Heading")&gt;0,"OK","Parent not found"))</f>
        <v/>
      </c>
    </row>
    <row r="133">
      <c r="A133" s="13" t="n"/>
      <c r="B133" s="5" t="n"/>
      <c r="C133" s="5" t="n"/>
      <c r="D133" s="5" t="n"/>
      <c r="E133" s="5" t="n"/>
      <c r="F133" s="6">
        <f>IF($C133="","",VLOOKUP($C133,'Account classes'!$A$6:$G$45,2,FALSE))</f>
        <v/>
      </c>
      <c r="G133" s="6">
        <f>IF($C133="","",VLOOKUP($C133,'Account classes'!$A$6:$G$45,3,FALSE))</f>
        <v/>
      </c>
      <c r="H133" s="6">
        <f>IF($C133="","",VLOOKUP($C133,'Account classes'!$A$6:$G$45,4,FALSE))</f>
        <v/>
      </c>
      <c r="I133" s="6">
        <f>IF($C133="","",VLOOKUP($C133,'Account classes'!$A$6:$G$45,5,FALSE))</f>
        <v/>
      </c>
      <c r="J133" s="6">
        <f>IF($C133="","",VLOOKUP($C133,'Account classes'!$A$6:$G$45,6,FALSE))</f>
        <v/>
      </c>
      <c r="K133" s="6">
        <f>IF(OR($A133="",$C133=""),"",IF(INT($A133/1000)=VLOOKUP($C133,'Account classes'!$A$6:$G$45,7,FALSE),"OK","Check range"))</f>
        <v/>
      </c>
      <c r="L133" s="6">
        <f>IF($A133="","",IF(COUNTIF($A$7:$A$206,$A133&amp;"")&gt;1,"Duplicate","OK"))</f>
        <v/>
      </c>
      <c r="M133" s="5" t="n"/>
      <c r="N133" s="13" t="n"/>
      <c r="O133" s="5" t="n"/>
      <c r="P133" s="6">
        <f>IF($N133="","",IF(COUNTIFS($A$7:$A$206,$N133&amp;"",$D$7:$D$206,"Heading")&gt;0,"OK","Parent not found"))</f>
        <v/>
      </c>
    </row>
    <row r="134">
      <c r="A134" s="13" t="n"/>
      <c r="B134" s="5" t="n"/>
      <c r="C134" s="5" t="n"/>
      <c r="D134" s="5" t="n"/>
      <c r="E134" s="5" t="n"/>
      <c r="F134" s="6">
        <f>IF($C134="","",VLOOKUP($C134,'Account classes'!$A$6:$G$45,2,FALSE))</f>
        <v/>
      </c>
      <c r="G134" s="6">
        <f>IF($C134="","",VLOOKUP($C134,'Account classes'!$A$6:$G$45,3,FALSE))</f>
        <v/>
      </c>
      <c r="H134" s="6">
        <f>IF($C134="","",VLOOKUP($C134,'Account classes'!$A$6:$G$45,4,FALSE))</f>
        <v/>
      </c>
      <c r="I134" s="6">
        <f>IF($C134="","",VLOOKUP($C134,'Account classes'!$A$6:$G$45,5,FALSE))</f>
        <v/>
      </c>
      <c r="J134" s="6">
        <f>IF($C134="","",VLOOKUP($C134,'Account classes'!$A$6:$G$45,6,FALSE))</f>
        <v/>
      </c>
      <c r="K134" s="6">
        <f>IF(OR($A134="",$C134=""),"",IF(INT($A134/1000)=VLOOKUP($C134,'Account classes'!$A$6:$G$45,7,FALSE),"OK","Check range"))</f>
        <v/>
      </c>
      <c r="L134" s="6">
        <f>IF($A134="","",IF(COUNTIF($A$7:$A$206,$A134&amp;"")&gt;1,"Duplicate","OK"))</f>
        <v/>
      </c>
      <c r="M134" s="5" t="n"/>
      <c r="N134" s="13" t="n"/>
      <c r="O134" s="5" t="n"/>
      <c r="P134" s="6">
        <f>IF($N134="","",IF(COUNTIFS($A$7:$A$206,$N134&amp;"",$D$7:$D$206,"Heading")&gt;0,"OK","Parent not found"))</f>
        <v/>
      </c>
    </row>
    <row r="135">
      <c r="A135" s="13" t="n"/>
      <c r="B135" s="5" t="n"/>
      <c r="C135" s="5" t="n"/>
      <c r="D135" s="5" t="n"/>
      <c r="E135" s="5" t="n"/>
      <c r="F135" s="6">
        <f>IF($C135="","",VLOOKUP($C135,'Account classes'!$A$6:$G$45,2,FALSE))</f>
        <v/>
      </c>
      <c r="G135" s="6">
        <f>IF($C135="","",VLOOKUP($C135,'Account classes'!$A$6:$G$45,3,FALSE))</f>
        <v/>
      </c>
      <c r="H135" s="6">
        <f>IF($C135="","",VLOOKUP($C135,'Account classes'!$A$6:$G$45,4,FALSE))</f>
        <v/>
      </c>
      <c r="I135" s="6">
        <f>IF($C135="","",VLOOKUP($C135,'Account classes'!$A$6:$G$45,5,FALSE))</f>
        <v/>
      </c>
      <c r="J135" s="6">
        <f>IF($C135="","",VLOOKUP($C135,'Account classes'!$A$6:$G$45,6,FALSE))</f>
        <v/>
      </c>
      <c r="K135" s="6">
        <f>IF(OR($A135="",$C135=""),"",IF(INT($A135/1000)=VLOOKUP($C135,'Account classes'!$A$6:$G$45,7,FALSE),"OK","Check range"))</f>
        <v/>
      </c>
      <c r="L135" s="6">
        <f>IF($A135="","",IF(COUNTIF($A$7:$A$206,$A135&amp;"")&gt;1,"Duplicate","OK"))</f>
        <v/>
      </c>
      <c r="M135" s="5" t="n"/>
      <c r="N135" s="13" t="n"/>
      <c r="O135" s="5" t="n"/>
      <c r="P135" s="6">
        <f>IF($N135="","",IF(COUNTIFS($A$7:$A$206,$N135&amp;"",$D$7:$D$206,"Heading")&gt;0,"OK","Parent not found"))</f>
        <v/>
      </c>
    </row>
    <row r="136">
      <c r="A136" s="13" t="n"/>
      <c r="B136" s="5" t="n"/>
      <c r="C136" s="5" t="n"/>
      <c r="D136" s="5" t="n"/>
      <c r="E136" s="5" t="n"/>
      <c r="F136" s="6">
        <f>IF($C136="","",VLOOKUP($C136,'Account classes'!$A$6:$G$45,2,FALSE))</f>
        <v/>
      </c>
      <c r="G136" s="6">
        <f>IF($C136="","",VLOOKUP($C136,'Account classes'!$A$6:$G$45,3,FALSE))</f>
        <v/>
      </c>
      <c r="H136" s="6">
        <f>IF($C136="","",VLOOKUP($C136,'Account classes'!$A$6:$G$45,4,FALSE))</f>
        <v/>
      </c>
      <c r="I136" s="6">
        <f>IF($C136="","",VLOOKUP($C136,'Account classes'!$A$6:$G$45,5,FALSE))</f>
        <v/>
      </c>
      <c r="J136" s="6">
        <f>IF($C136="","",VLOOKUP($C136,'Account classes'!$A$6:$G$45,6,FALSE))</f>
        <v/>
      </c>
      <c r="K136" s="6">
        <f>IF(OR($A136="",$C136=""),"",IF(INT($A136/1000)=VLOOKUP($C136,'Account classes'!$A$6:$G$45,7,FALSE),"OK","Check range"))</f>
        <v/>
      </c>
      <c r="L136" s="6">
        <f>IF($A136="","",IF(COUNTIF($A$7:$A$206,$A136&amp;"")&gt;1,"Duplicate","OK"))</f>
        <v/>
      </c>
      <c r="M136" s="5" t="n"/>
      <c r="N136" s="13" t="n"/>
      <c r="O136" s="5" t="n"/>
      <c r="P136" s="6">
        <f>IF($N136="","",IF(COUNTIFS($A$7:$A$206,$N136&amp;"",$D$7:$D$206,"Heading")&gt;0,"OK","Parent not found"))</f>
        <v/>
      </c>
    </row>
    <row r="137">
      <c r="A137" s="13" t="n"/>
      <c r="B137" s="5" t="n"/>
      <c r="C137" s="5" t="n"/>
      <c r="D137" s="5" t="n"/>
      <c r="E137" s="5" t="n"/>
      <c r="F137" s="6">
        <f>IF($C137="","",VLOOKUP($C137,'Account classes'!$A$6:$G$45,2,FALSE))</f>
        <v/>
      </c>
      <c r="G137" s="6">
        <f>IF($C137="","",VLOOKUP($C137,'Account classes'!$A$6:$G$45,3,FALSE))</f>
        <v/>
      </c>
      <c r="H137" s="6">
        <f>IF($C137="","",VLOOKUP($C137,'Account classes'!$A$6:$G$45,4,FALSE))</f>
        <v/>
      </c>
      <c r="I137" s="6">
        <f>IF($C137="","",VLOOKUP($C137,'Account classes'!$A$6:$G$45,5,FALSE))</f>
        <v/>
      </c>
      <c r="J137" s="6">
        <f>IF($C137="","",VLOOKUP($C137,'Account classes'!$A$6:$G$45,6,FALSE))</f>
        <v/>
      </c>
      <c r="K137" s="6">
        <f>IF(OR($A137="",$C137=""),"",IF(INT($A137/1000)=VLOOKUP($C137,'Account classes'!$A$6:$G$45,7,FALSE),"OK","Check range"))</f>
        <v/>
      </c>
      <c r="L137" s="6">
        <f>IF($A137="","",IF(COUNTIF($A$7:$A$206,$A137&amp;"")&gt;1,"Duplicate","OK"))</f>
        <v/>
      </c>
      <c r="M137" s="5" t="n"/>
      <c r="N137" s="13" t="n"/>
      <c r="O137" s="5" t="n"/>
      <c r="P137" s="6">
        <f>IF($N137="","",IF(COUNTIFS($A$7:$A$206,$N137&amp;"",$D$7:$D$206,"Heading")&gt;0,"OK","Parent not found"))</f>
        <v/>
      </c>
    </row>
    <row r="138">
      <c r="A138" s="13" t="n"/>
      <c r="B138" s="5" t="n"/>
      <c r="C138" s="5" t="n"/>
      <c r="D138" s="5" t="n"/>
      <c r="E138" s="5" t="n"/>
      <c r="F138" s="6">
        <f>IF($C138="","",VLOOKUP($C138,'Account classes'!$A$6:$G$45,2,FALSE))</f>
        <v/>
      </c>
      <c r="G138" s="6">
        <f>IF($C138="","",VLOOKUP($C138,'Account classes'!$A$6:$G$45,3,FALSE))</f>
        <v/>
      </c>
      <c r="H138" s="6">
        <f>IF($C138="","",VLOOKUP($C138,'Account classes'!$A$6:$G$45,4,FALSE))</f>
        <v/>
      </c>
      <c r="I138" s="6">
        <f>IF($C138="","",VLOOKUP($C138,'Account classes'!$A$6:$G$45,5,FALSE))</f>
        <v/>
      </c>
      <c r="J138" s="6">
        <f>IF($C138="","",VLOOKUP($C138,'Account classes'!$A$6:$G$45,6,FALSE))</f>
        <v/>
      </c>
      <c r="K138" s="6">
        <f>IF(OR($A138="",$C138=""),"",IF(INT($A138/1000)=VLOOKUP($C138,'Account classes'!$A$6:$G$45,7,FALSE),"OK","Check range"))</f>
        <v/>
      </c>
      <c r="L138" s="6">
        <f>IF($A138="","",IF(COUNTIF($A$7:$A$206,$A138&amp;"")&gt;1,"Duplicate","OK"))</f>
        <v/>
      </c>
      <c r="M138" s="5" t="n"/>
      <c r="N138" s="13" t="n"/>
      <c r="O138" s="5" t="n"/>
      <c r="P138" s="6">
        <f>IF($N138="","",IF(COUNTIFS($A$7:$A$206,$N138&amp;"",$D$7:$D$206,"Heading")&gt;0,"OK","Parent not found"))</f>
        <v/>
      </c>
    </row>
    <row r="139">
      <c r="A139" s="13" t="n"/>
      <c r="B139" s="5" t="n"/>
      <c r="C139" s="5" t="n"/>
      <c r="D139" s="5" t="n"/>
      <c r="E139" s="5" t="n"/>
      <c r="F139" s="6">
        <f>IF($C139="","",VLOOKUP($C139,'Account classes'!$A$6:$G$45,2,FALSE))</f>
        <v/>
      </c>
      <c r="G139" s="6">
        <f>IF($C139="","",VLOOKUP($C139,'Account classes'!$A$6:$G$45,3,FALSE))</f>
        <v/>
      </c>
      <c r="H139" s="6">
        <f>IF($C139="","",VLOOKUP($C139,'Account classes'!$A$6:$G$45,4,FALSE))</f>
        <v/>
      </c>
      <c r="I139" s="6">
        <f>IF($C139="","",VLOOKUP($C139,'Account classes'!$A$6:$G$45,5,FALSE))</f>
        <v/>
      </c>
      <c r="J139" s="6">
        <f>IF($C139="","",VLOOKUP($C139,'Account classes'!$A$6:$G$45,6,FALSE))</f>
        <v/>
      </c>
      <c r="K139" s="6">
        <f>IF(OR($A139="",$C139=""),"",IF(INT($A139/1000)=VLOOKUP($C139,'Account classes'!$A$6:$G$45,7,FALSE),"OK","Check range"))</f>
        <v/>
      </c>
      <c r="L139" s="6">
        <f>IF($A139="","",IF(COUNTIF($A$7:$A$206,$A139&amp;"")&gt;1,"Duplicate","OK"))</f>
        <v/>
      </c>
      <c r="M139" s="5" t="n"/>
      <c r="N139" s="13" t="n"/>
      <c r="O139" s="5" t="n"/>
      <c r="P139" s="6">
        <f>IF($N139="","",IF(COUNTIFS($A$7:$A$206,$N139&amp;"",$D$7:$D$206,"Heading")&gt;0,"OK","Parent not found"))</f>
        <v/>
      </c>
    </row>
    <row r="140">
      <c r="A140" s="13" t="n"/>
      <c r="B140" s="5" t="n"/>
      <c r="C140" s="5" t="n"/>
      <c r="D140" s="5" t="n"/>
      <c r="E140" s="5" t="n"/>
      <c r="F140" s="6">
        <f>IF($C140="","",VLOOKUP($C140,'Account classes'!$A$6:$G$45,2,FALSE))</f>
        <v/>
      </c>
      <c r="G140" s="6">
        <f>IF($C140="","",VLOOKUP($C140,'Account classes'!$A$6:$G$45,3,FALSE))</f>
        <v/>
      </c>
      <c r="H140" s="6">
        <f>IF($C140="","",VLOOKUP($C140,'Account classes'!$A$6:$G$45,4,FALSE))</f>
        <v/>
      </c>
      <c r="I140" s="6">
        <f>IF($C140="","",VLOOKUP($C140,'Account classes'!$A$6:$G$45,5,FALSE))</f>
        <v/>
      </c>
      <c r="J140" s="6">
        <f>IF($C140="","",VLOOKUP($C140,'Account classes'!$A$6:$G$45,6,FALSE))</f>
        <v/>
      </c>
      <c r="K140" s="6">
        <f>IF(OR($A140="",$C140=""),"",IF(INT($A140/1000)=VLOOKUP($C140,'Account classes'!$A$6:$G$45,7,FALSE),"OK","Check range"))</f>
        <v/>
      </c>
      <c r="L140" s="6">
        <f>IF($A140="","",IF(COUNTIF($A$7:$A$206,$A140&amp;"")&gt;1,"Duplicate","OK"))</f>
        <v/>
      </c>
      <c r="M140" s="5" t="n"/>
      <c r="N140" s="13" t="n"/>
      <c r="O140" s="5" t="n"/>
      <c r="P140" s="6">
        <f>IF($N140="","",IF(COUNTIFS($A$7:$A$206,$N140&amp;"",$D$7:$D$206,"Heading")&gt;0,"OK","Parent not found"))</f>
        <v/>
      </c>
    </row>
    <row r="141">
      <c r="A141" s="13" t="n"/>
      <c r="B141" s="5" t="n"/>
      <c r="C141" s="5" t="n"/>
      <c r="D141" s="5" t="n"/>
      <c r="E141" s="5" t="n"/>
      <c r="F141" s="6">
        <f>IF($C141="","",VLOOKUP($C141,'Account classes'!$A$6:$G$45,2,FALSE))</f>
        <v/>
      </c>
      <c r="G141" s="6">
        <f>IF($C141="","",VLOOKUP($C141,'Account classes'!$A$6:$G$45,3,FALSE))</f>
        <v/>
      </c>
      <c r="H141" s="6">
        <f>IF($C141="","",VLOOKUP($C141,'Account classes'!$A$6:$G$45,4,FALSE))</f>
        <v/>
      </c>
      <c r="I141" s="6">
        <f>IF($C141="","",VLOOKUP($C141,'Account classes'!$A$6:$G$45,5,FALSE))</f>
        <v/>
      </c>
      <c r="J141" s="6">
        <f>IF($C141="","",VLOOKUP($C141,'Account classes'!$A$6:$G$45,6,FALSE))</f>
        <v/>
      </c>
      <c r="K141" s="6">
        <f>IF(OR($A141="",$C141=""),"",IF(INT($A141/1000)=VLOOKUP($C141,'Account classes'!$A$6:$G$45,7,FALSE),"OK","Check range"))</f>
        <v/>
      </c>
      <c r="L141" s="6">
        <f>IF($A141="","",IF(COUNTIF($A$7:$A$206,$A141&amp;"")&gt;1,"Duplicate","OK"))</f>
        <v/>
      </c>
      <c r="M141" s="5" t="n"/>
      <c r="N141" s="13" t="n"/>
      <c r="O141" s="5" t="n"/>
      <c r="P141" s="6">
        <f>IF($N141="","",IF(COUNTIFS($A$7:$A$206,$N141&amp;"",$D$7:$D$206,"Heading")&gt;0,"OK","Parent not found"))</f>
        <v/>
      </c>
    </row>
    <row r="142">
      <c r="A142" s="13" t="n"/>
      <c r="B142" s="5" t="n"/>
      <c r="C142" s="5" t="n"/>
      <c r="D142" s="5" t="n"/>
      <c r="E142" s="5" t="n"/>
      <c r="F142" s="6">
        <f>IF($C142="","",VLOOKUP($C142,'Account classes'!$A$6:$G$45,2,FALSE))</f>
        <v/>
      </c>
      <c r="G142" s="6">
        <f>IF($C142="","",VLOOKUP($C142,'Account classes'!$A$6:$G$45,3,FALSE))</f>
        <v/>
      </c>
      <c r="H142" s="6">
        <f>IF($C142="","",VLOOKUP($C142,'Account classes'!$A$6:$G$45,4,FALSE))</f>
        <v/>
      </c>
      <c r="I142" s="6">
        <f>IF($C142="","",VLOOKUP($C142,'Account classes'!$A$6:$G$45,5,FALSE))</f>
        <v/>
      </c>
      <c r="J142" s="6">
        <f>IF($C142="","",VLOOKUP($C142,'Account classes'!$A$6:$G$45,6,FALSE))</f>
        <v/>
      </c>
      <c r="K142" s="6">
        <f>IF(OR($A142="",$C142=""),"",IF(INT($A142/1000)=VLOOKUP($C142,'Account classes'!$A$6:$G$45,7,FALSE),"OK","Check range"))</f>
        <v/>
      </c>
      <c r="L142" s="6">
        <f>IF($A142="","",IF(COUNTIF($A$7:$A$206,$A142&amp;"")&gt;1,"Duplicate","OK"))</f>
        <v/>
      </c>
      <c r="M142" s="5" t="n"/>
      <c r="N142" s="13" t="n"/>
      <c r="O142" s="5" t="n"/>
      <c r="P142" s="6">
        <f>IF($N142="","",IF(COUNTIFS($A$7:$A$206,$N142&amp;"",$D$7:$D$206,"Heading")&gt;0,"OK","Parent not found"))</f>
        <v/>
      </c>
    </row>
    <row r="143">
      <c r="A143" s="13" t="n"/>
      <c r="B143" s="5" t="n"/>
      <c r="C143" s="5" t="n"/>
      <c r="D143" s="5" t="n"/>
      <c r="E143" s="5" t="n"/>
      <c r="F143" s="6">
        <f>IF($C143="","",VLOOKUP($C143,'Account classes'!$A$6:$G$45,2,FALSE))</f>
        <v/>
      </c>
      <c r="G143" s="6">
        <f>IF($C143="","",VLOOKUP($C143,'Account classes'!$A$6:$G$45,3,FALSE))</f>
        <v/>
      </c>
      <c r="H143" s="6">
        <f>IF($C143="","",VLOOKUP($C143,'Account classes'!$A$6:$G$45,4,FALSE))</f>
        <v/>
      </c>
      <c r="I143" s="6">
        <f>IF($C143="","",VLOOKUP($C143,'Account classes'!$A$6:$G$45,5,FALSE))</f>
        <v/>
      </c>
      <c r="J143" s="6">
        <f>IF($C143="","",VLOOKUP($C143,'Account classes'!$A$6:$G$45,6,FALSE))</f>
        <v/>
      </c>
      <c r="K143" s="6">
        <f>IF(OR($A143="",$C143=""),"",IF(INT($A143/1000)=VLOOKUP($C143,'Account classes'!$A$6:$G$45,7,FALSE),"OK","Check range"))</f>
        <v/>
      </c>
      <c r="L143" s="6">
        <f>IF($A143="","",IF(COUNTIF($A$7:$A$206,$A143&amp;"")&gt;1,"Duplicate","OK"))</f>
        <v/>
      </c>
      <c r="M143" s="5" t="n"/>
      <c r="N143" s="13" t="n"/>
      <c r="O143" s="5" t="n"/>
      <c r="P143" s="6">
        <f>IF($N143="","",IF(COUNTIFS($A$7:$A$206,$N143&amp;"",$D$7:$D$206,"Heading")&gt;0,"OK","Parent not found"))</f>
        <v/>
      </c>
    </row>
    <row r="144">
      <c r="A144" s="13" t="n"/>
      <c r="B144" s="5" t="n"/>
      <c r="C144" s="5" t="n"/>
      <c r="D144" s="5" t="n"/>
      <c r="E144" s="5" t="n"/>
      <c r="F144" s="6">
        <f>IF($C144="","",VLOOKUP($C144,'Account classes'!$A$6:$G$45,2,FALSE))</f>
        <v/>
      </c>
      <c r="G144" s="6">
        <f>IF($C144="","",VLOOKUP($C144,'Account classes'!$A$6:$G$45,3,FALSE))</f>
        <v/>
      </c>
      <c r="H144" s="6">
        <f>IF($C144="","",VLOOKUP($C144,'Account classes'!$A$6:$G$45,4,FALSE))</f>
        <v/>
      </c>
      <c r="I144" s="6">
        <f>IF($C144="","",VLOOKUP($C144,'Account classes'!$A$6:$G$45,5,FALSE))</f>
        <v/>
      </c>
      <c r="J144" s="6">
        <f>IF($C144="","",VLOOKUP($C144,'Account classes'!$A$6:$G$45,6,FALSE))</f>
        <v/>
      </c>
      <c r="K144" s="6">
        <f>IF(OR($A144="",$C144=""),"",IF(INT($A144/1000)=VLOOKUP($C144,'Account classes'!$A$6:$G$45,7,FALSE),"OK","Check range"))</f>
        <v/>
      </c>
      <c r="L144" s="6">
        <f>IF($A144="","",IF(COUNTIF($A$7:$A$206,$A144&amp;"")&gt;1,"Duplicate","OK"))</f>
        <v/>
      </c>
      <c r="M144" s="5" t="n"/>
      <c r="N144" s="13" t="n"/>
      <c r="O144" s="5" t="n"/>
      <c r="P144" s="6">
        <f>IF($N144="","",IF(COUNTIFS($A$7:$A$206,$N144&amp;"",$D$7:$D$206,"Heading")&gt;0,"OK","Parent not found"))</f>
        <v/>
      </c>
    </row>
    <row r="145">
      <c r="A145" s="13" t="n"/>
      <c r="B145" s="5" t="n"/>
      <c r="C145" s="5" t="n"/>
      <c r="D145" s="5" t="n"/>
      <c r="E145" s="5" t="n"/>
      <c r="F145" s="6">
        <f>IF($C145="","",VLOOKUP($C145,'Account classes'!$A$6:$G$45,2,FALSE))</f>
        <v/>
      </c>
      <c r="G145" s="6">
        <f>IF($C145="","",VLOOKUP($C145,'Account classes'!$A$6:$G$45,3,FALSE))</f>
        <v/>
      </c>
      <c r="H145" s="6">
        <f>IF($C145="","",VLOOKUP($C145,'Account classes'!$A$6:$G$45,4,FALSE))</f>
        <v/>
      </c>
      <c r="I145" s="6">
        <f>IF($C145="","",VLOOKUP($C145,'Account classes'!$A$6:$G$45,5,FALSE))</f>
        <v/>
      </c>
      <c r="J145" s="6">
        <f>IF($C145="","",VLOOKUP($C145,'Account classes'!$A$6:$G$45,6,FALSE))</f>
        <v/>
      </c>
      <c r="K145" s="6">
        <f>IF(OR($A145="",$C145=""),"",IF(INT($A145/1000)=VLOOKUP($C145,'Account classes'!$A$6:$G$45,7,FALSE),"OK","Check range"))</f>
        <v/>
      </c>
      <c r="L145" s="6">
        <f>IF($A145="","",IF(COUNTIF($A$7:$A$206,$A145&amp;"")&gt;1,"Duplicate","OK"))</f>
        <v/>
      </c>
      <c r="M145" s="5" t="n"/>
      <c r="N145" s="13" t="n"/>
      <c r="O145" s="5" t="n"/>
      <c r="P145" s="6">
        <f>IF($N145="","",IF(COUNTIFS($A$7:$A$206,$N145&amp;"",$D$7:$D$206,"Heading")&gt;0,"OK","Parent not found"))</f>
        <v/>
      </c>
    </row>
    <row r="146">
      <c r="A146" s="13" t="n"/>
      <c r="B146" s="5" t="n"/>
      <c r="C146" s="5" t="n"/>
      <c r="D146" s="5" t="n"/>
      <c r="E146" s="5" t="n"/>
      <c r="F146" s="6">
        <f>IF($C146="","",VLOOKUP($C146,'Account classes'!$A$6:$G$45,2,FALSE))</f>
        <v/>
      </c>
      <c r="G146" s="6">
        <f>IF($C146="","",VLOOKUP($C146,'Account classes'!$A$6:$G$45,3,FALSE))</f>
        <v/>
      </c>
      <c r="H146" s="6">
        <f>IF($C146="","",VLOOKUP($C146,'Account classes'!$A$6:$G$45,4,FALSE))</f>
        <v/>
      </c>
      <c r="I146" s="6">
        <f>IF($C146="","",VLOOKUP($C146,'Account classes'!$A$6:$G$45,5,FALSE))</f>
        <v/>
      </c>
      <c r="J146" s="6">
        <f>IF($C146="","",VLOOKUP($C146,'Account classes'!$A$6:$G$45,6,FALSE))</f>
        <v/>
      </c>
      <c r="K146" s="6">
        <f>IF(OR($A146="",$C146=""),"",IF(INT($A146/1000)=VLOOKUP($C146,'Account classes'!$A$6:$G$45,7,FALSE),"OK","Check range"))</f>
        <v/>
      </c>
      <c r="L146" s="6">
        <f>IF($A146="","",IF(COUNTIF($A$7:$A$206,$A146&amp;"")&gt;1,"Duplicate","OK"))</f>
        <v/>
      </c>
      <c r="M146" s="5" t="n"/>
      <c r="N146" s="13" t="n"/>
      <c r="O146" s="5" t="n"/>
      <c r="P146" s="6">
        <f>IF($N146="","",IF(COUNTIFS($A$7:$A$206,$N146&amp;"",$D$7:$D$206,"Heading")&gt;0,"OK","Parent not found"))</f>
        <v/>
      </c>
    </row>
    <row r="147">
      <c r="A147" s="13" t="n"/>
      <c r="B147" s="5" t="n"/>
      <c r="C147" s="5" t="n"/>
      <c r="D147" s="5" t="n"/>
      <c r="E147" s="5" t="n"/>
      <c r="F147" s="6">
        <f>IF($C147="","",VLOOKUP($C147,'Account classes'!$A$6:$G$45,2,FALSE))</f>
        <v/>
      </c>
      <c r="G147" s="6">
        <f>IF($C147="","",VLOOKUP($C147,'Account classes'!$A$6:$G$45,3,FALSE))</f>
        <v/>
      </c>
      <c r="H147" s="6">
        <f>IF($C147="","",VLOOKUP($C147,'Account classes'!$A$6:$G$45,4,FALSE))</f>
        <v/>
      </c>
      <c r="I147" s="6">
        <f>IF($C147="","",VLOOKUP($C147,'Account classes'!$A$6:$G$45,5,FALSE))</f>
        <v/>
      </c>
      <c r="J147" s="6">
        <f>IF($C147="","",VLOOKUP($C147,'Account classes'!$A$6:$G$45,6,FALSE))</f>
        <v/>
      </c>
      <c r="K147" s="6">
        <f>IF(OR($A147="",$C147=""),"",IF(INT($A147/1000)=VLOOKUP($C147,'Account classes'!$A$6:$G$45,7,FALSE),"OK","Check range"))</f>
        <v/>
      </c>
      <c r="L147" s="6">
        <f>IF($A147="","",IF(COUNTIF($A$7:$A$206,$A147&amp;"")&gt;1,"Duplicate","OK"))</f>
        <v/>
      </c>
      <c r="M147" s="5" t="n"/>
      <c r="N147" s="13" t="n"/>
      <c r="O147" s="5" t="n"/>
      <c r="P147" s="6">
        <f>IF($N147="","",IF(COUNTIFS($A$7:$A$206,$N147&amp;"",$D$7:$D$206,"Heading")&gt;0,"OK","Parent not found"))</f>
        <v/>
      </c>
    </row>
    <row r="148">
      <c r="A148" s="13" t="n"/>
      <c r="B148" s="5" t="n"/>
      <c r="C148" s="5" t="n"/>
      <c r="D148" s="5" t="n"/>
      <c r="E148" s="5" t="n"/>
      <c r="F148" s="6">
        <f>IF($C148="","",VLOOKUP($C148,'Account classes'!$A$6:$G$45,2,FALSE))</f>
        <v/>
      </c>
      <c r="G148" s="6">
        <f>IF($C148="","",VLOOKUP($C148,'Account classes'!$A$6:$G$45,3,FALSE))</f>
        <v/>
      </c>
      <c r="H148" s="6">
        <f>IF($C148="","",VLOOKUP($C148,'Account classes'!$A$6:$G$45,4,FALSE))</f>
        <v/>
      </c>
      <c r="I148" s="6">
        <f>IF($C148="","",VLOOKUP($C148,'Account classes'!$A$6:$G$45,5,FALSE))</f>
        <v/>
      </c>
      <c r="J148" s="6">
        <f>IF($C148="","",VLOOKUP($C148,'Account classes'!$A$6:$G$45,6,FALSE))</f>
        <v/>
      </c>
      <c r="K148" s="6">
        <f>IF(OR($A148="",$C148=""),"",IF(INT($A148/1000)=VLOOKUP($C148,'Account classes'!$A$6:$G$45,7,FALSE),"OK","Check range"))</f>
        <v/>
      </c>
      <c r="L148" s="6">
        <f>IF($A148="","",IF(COUNTIF($A$7:$A$206,$A148&amp;"")&gt;1,"Duplicate","OK"))</f>
        <v/>
      </c>
      <c r="M148" s="5" t="n"/>
      <c r="N148" s="13" t="n"/>
      <c r="O148" s="5" t="n"/>
      <c r="P148" s="6">
        <f>IF($N148="","",IF(COUNTIFS($A$7:$A$206,$N148&amp;"",$D$7:$D$206,"Heading")&gt;0,"OK","Parent not found"))</f>
        <v/>
      </c>
    </row>
    <row r="149">
      <c r="A149" s="13" t="n"/>
      <c r="B149" s="5" t="n"/>
      <c r="C149" s="5" t="n"/>
      <c r="D149" s="5" t="n"/>
      <c r="E149" s="5" t="n"/>
      <c r="F149" s="6">
        <f>IF($C149="","",VLOOKUP($C149,'Account classes'!$A$6:$G$45,2,FALSE))</f>
        <v/>
      </c>
      <c r="G149" s="6">
        <f>IF($C149="","",VLOOKUP($C149,'Account classes'!$A$6:$G$45,3,FALSE))</f>
        <v/>
      </c>
      <c r="H149" s="6">
        <f>IF($C149="","",VLOOKUP($C149,'Account classes'!$A$6:$G$45,4,FALSE))</f>
        <v/>
      </c>
      <c r="I149" s="6">
        <f>IF($C149="","",VLOOKUP($C149,'Account classes'!$A$6:$G$45,5,FALSE))</f>
        <v/>
      </c>
      <c r="J149" s="6">
        <f>IF($C149="","",VLOOKUP($C149,'Account classes'!$A$6:$G$45,6,FALSE))</f>
        <v/>
      </c>
      <c r="K149" s="6">
        <f>IF(OR($A149="",$C149=""),"",IF(INT($A149/1000)=VLOOKUP($C149,'Account classes'!$A$6:$G$45,7,FALSE),"OK","Check range"))</f>
        <v/>
      </c>
      <c r="L149" s="6">
        <f>IF($A149="","",IF(COUNTIF($A$7:$A$206,$A149&amp;"")&gt;1,"Duplicate","OK"))</f>
        <v/>
      </c>
      <c r="M149" s="5" t="n"/>
      <c r="N149" s="13" t="n"/>
      <c r="O149" s="5" t="n"/>
      <c r="P149" s="6">
        <f>IF($N149="","",IF(COUNTIFS($A$7:$A$206,$N149&amp;"",$D$7:$D$206,"Heading")&gt;0,"OK","Parent not found"))</f>
        <v/>
      </c>
    </row>
    <row r="150">
      <c r="A150" s="13" t="n"/>
      <c r="B150" s="5" t="n"/>
      <c r="C150" s="5" t="n"/>
      <c r="D150" s="5" t="n"/>
      <c r="E150" s="5" t="n"/>
      <c r="F150" s="6">
        <f>IF($C150="","",VLOOKUP($C150,'Account classes'!$A$6:$G$45,2,FALSE))</f>
        <v/>
      </c>
      <c r="G150" s="6">
        <f>IF($C150="","",VLOOKUP($C150,'Account classes'!$A$6:$G$45,3,FALSE))</f>
        <v/>
      </c>
      <c r="H150" s="6">
        <f>IF($C150="","",VLOOKUP($C150,'Account classes'!$A$6:$G$45,4,FALSE))</f>
        <v/>
      </c>
      <c r="I150" s="6">
        <f>IF($C150="","",VLOOKUP($C150,'Account classes'!$A$6:$G$45,5,FALSE))</f>
        <v/>
      </c>
      <c r="J150" s="6">
        <f>IF($C150="","",VLOOKUP($C150,'Account classes'!$A$6:$G$45,6,FALSE))</f>
        <v/>
      </c>
      <c r="K150" s="6">
        <f>IF(OR($A150="",$C150=""),"",IF(INT($A150/1000)=VLOOKUP($C150,'Account classes'!$A$6:$G$45,7,FALSE),"OK","Check range"))</f>
        <v/>
      </c>
      <c r="L150" s="6">
        <f>IF($A150="","",IF(COUNTIF($A$7:$A$206,$A150&amp;"")&gt;1,"Duplicate","OK"))</f>
        <v/>
      </c>
      <c r="M150" s="5" t="n"/>
      <c r="N150" s="13" t="n"/>
      <c r="O150" s="5" t="n"/>
      <c r="P150" s="6">
        <f>IF($N150="","",IF(COUNTIFS($A$7:$A$206,$N150&amp;"",$D$7:$D$206,"Heading")&gt;0,"OK","Parent not found"))</f>
        <v/>
      </c>
    </row>
    <row r="151">
      <c r="A151" s="13" t="n"/>
      <c r="B151" s="5" t="n"/>
      <c r="C151" s="5" t="n"/>
      <c r="D151" s="5" t="n"/>
      <c r="E151" s="5" t="n"/>
      <c r="F151" s="6">
        <f>IF($C151="","",VLOOKUP($C151,'Account classes'!$A$6:$G$45,2,FALSE))</f>
        <v/>
      </c>
      <c r="G151" s="6">
        <f>IF($C151="","",VLOOKUP($C151,'Account classes'!$A$6:$G$45,3,FALSE))</f>
        <v/>
      </c>
      <c r="H151" s="6">
        <f>IF($C151="","",VLOOKUP($C151,'Account classes'!$A$6:$G$45,4,FALSE))</f>
        <v/>
      </c>
      <c r="I151" s="6">
        <f>IF($C151="","",VLOOKUP($C151,'Account classes'!$A$6:$G$45,5,FALSE))</f>
        <v/>
      </c>
      <c r="J151" s="6">
        <f>IF($C151="","",VLOOKUP($C151,'Account classes'!$A$6:$G$45,6,FALSE))</f>
        <v/>
      </c>
      <c r="K151" s="6">
        <f>IF(OR($A151="",$C151=""),"",IF(INT($A151/1000)=VLOOKUP($C151,'Account classes'!$A$6:$G$45,7,FALSE),"OK","Check range"))</f>
        <v/>
      </c>
      <c r="L151" s="6">
        <f>IF($A151="","",IF(COUNTIF($A$7:$A$206,$A151&amp;"")&gt;1,"Duplicate","OK"))</f>
        <v/>
      </c>
      <c r="M151" s="5" t="n"/>
      <c r="N151" s="13" t="n"/>
      <c r="O151" s="5" t="n"/>
      <c r="P151" s="6">
        <f>IF($N151="","",IF(COUNTIFS($A$7:$A$206,$N151&amp;"",$D$7:$D$206,"Heading")&gt;0,"OK","Parent not found"))</f>
        <v/>
      </c>
    </row>
    <row r="152">
      <c r="A152" s="13" t="n"/>
      <c r="B152" s="5" t="n"/>
      <c r="C152" s="5" t="n"/>
      <c r="D152" s="5" t="n"/>
      <c r="E152" s="5" t="n"/>
      <c r="F152" s="6">
        <f>IF($C152="","",VLOOKUP($C152,'Account classes'!$A$6:$G$45,2,FALSE))</f>
        <v/>
      </c>
      <c r="G152" s="6">
        <f>IF($C152="","",VLOOKUP($C152,'Account classes'!$A$6:$G$45,3,FALSE))</f>
        <v/>
      </c>
      <c r="H152" s="6">
        <f>IF($C152="","",VLOOKUP($C152,'Account classes'!$A$6:$G$45,4,FALSE))</f>
        <v/>
      </c>
      <c r="I152" s="6">
        <f>IF($C152="","",VLOOKUP($C152,'Account classes'!$A$6:$G$45,5,FALSE))</f>
        <v/>
      </c>
      <c r="J152" s="6">
        <f>IF($C152="","",VLOOKUP($C152,'Account classes'!$A$6:$G$45,6,FALSE))</f>
        <v/>
      </c>
      <c r="K152" s="6">
        <f>IF(OR($A152="",$C152=""),"",IF(INT($A152/1000)=VLOOKUP($C152,'Account classes'!$A$6:$G$45,7,FALSE),"OK","Check range"))</f>
        <v/>
      </c>
      <c r="L152" s="6">
        <f>IF($A152="","",IF(COUNTIF($A$7:$A$206,$A152&amp;"")&gt;1,"Duplicate","OK"))</f>
        <v/>
      </c>
      <c r="M152" s="5" t="n"/>
      <c r="N152" s="13" t="n"/>
      <c r="O152" s="5" t="n"/>
      <c r="P152" s="6">
        <f>IF($N152="","",IF(COUNTIFS($A$7:$A$206,$N152&amp;"",$D$7:$D$206,"Heading")&gt;0,"OK","Parent not found"))</f>
        <v/>
      </c>
    </row>
    <row r="153">
      <c r="A153" s="13" t="n"/>
      <c r="B153" s="5" t="n"/>
      <c r="C153" s="5" t="n"/>
      <c r="D153" s="5" t="n"/>
      <c r="E153" s="5" t="n"/>
      <c r="F153" s="6">
        <f>IF($C153="","",VLOOKUP($C153,'Account classes'!$A$6:$G$45,2,FALSE))</f>
        <v/>
      </c>
      <c r="G153" s="6">
        <f>IF($C153="","",VLOOKUP($C153,'Account classes'!$A$6:$G$45,3,FALSE))</f>
        <v/>
      </c>
      <c r="H153" s="6">
        <f>IF($C153="","",VLOOKUP($C153,'Account classes'!$A$6:$G$45,4,FALSE))</f>
        <v/>
      </c>
      <c r="I153" s="6">
        <f>IF($C153="","",VLOOKUP($C153,'Account classes'!$A$6:$G$45,5,FALSE))</f>
        <v/>
      </c>
      <c r="J153" s="6">
        <f>IF($C153="","",VLOOKUP($C153,'Account classes'!$A$6:$G$45,6,FALSE))</f>
        <v/>
      </c>
      <c r="K153" s="6">
        <f>IF(OR($A153="",$C153=""),"",IF(INT($A153/1000)=VLOOKUP($C153,'Account classes'!$A$6:$G$45,7,FALSE),"OK","Check range"))</f>
        <v/>
      </c>
      <c r="L153" s="6">
        <f>IF($A153="","",IF(COUNTIF($A$7:$A$206,$A153&amp;"")&gt;1,"Duplicate","OK"))</f>
        <v/>
      </c>
      <c r="M153" s="5" t="n"/>
      <c r="N153" s="13" t="n"/>
      <c r="O153" s="5" t="n"/>
      <c r="P153" s="6">
        <f>IF($N153="","",IF(COUNTIFS($A$7:$A$206,$N153&amp;"",$D$7:$D$206,"Heading")&gt;0,"OK","Parent not found"))</f>
        <v/>
      </c>
    </row>
    <row r="154">
      <c r="A154" s="13" t="n"/>
      <c r="B154" s="5" t="n"/>
      <c r="C154" s="5" t="n"/>
      <c r="D154" s="5" t="n"/>
      <c r="E154" s="5" t="n"/>
      <c r="F154" s="6">
        <f>IF($C154="","",VLOOKUP($C154,'Account classes'!$A$6:$G$45,2,FALSE))</f>
        <v/>
      </c>
      <c r="G154" s="6">
        <f>IF($C154="","",VLOOKUP($C154,'Account classes'!$A$6:$G$45,3,FALSE))</f>
        <v/>
      </c>
      <c r="H154" s="6">
        <f>IF($C154="","",VLOOKUP($C154,'Account classes'!$A$6:$G$45,4,FALSE))</f>
        <v/>
      </c>
      <c r="I154" s="6">
        <f>IF($C154="","",VLOOKUP($C154,'Account classes'!$A$6:$G$45,5,FALSE))</f>
        <v/>
      </c>
      <c r="J154" s="6">
        <f>IF($C154="","",VLOOKUP($C154,'Account classes'!$A$6:$G$45,6,FALSE))</f>
        <v/>
      </c>
      <c r="K154" s="6">
        <f>IF(OR($A154="",$C154=""),"",IF(INT($A154/1000)=VLOOKUP($C154,'Account classes'!$A$6:$G$45,7,FALSE),"OK","Check range"))</f>
        <v/>
      </c>
      <c r="L154" s="6">
        <f>IF($A154="","",IF(COUNTIF($A$7:$A$206,$A154&amp;"")&gt;1,"Duplicate","OK"))</f>
        <v/>
      </c>
      <c r="M154" s="5" t="n"/>
      <c r="N154" s="13" t="n"/>
      <c r="O154" s="5" t="n"/>
      <c r="P154" s="6">
        <f>IF($N154="","",IF(COUNTIFS($A$7:$A$206,$N154&amp;"",$D$7:$D$206,"Heading")&gt;0,"OK","Parent not found"))</f>
        <v/>
      </c>
    </row>
    <row r="155">
      <c r="A155" s="13" t="n"/>
      <c r="B155" s="5" t="n"/>
      <c r="C155" s="5" t="n"/>
      <c r="D155" s="5" t="n"/>
      <c r="E155" s="5" t="n"/>
      <c r="F155" s="6">
        <f>IF($C155="","",VLOOKUP($C155,'Account classes'!$A$6:$G$45,2,FALSE))</f>
        <v/>
      </c>
      <c r="G155" s="6">
        <f>IF($C155="","",VLOOKUP($C155,'Account classes'!$A$6:$G$45,3,FALSE))</f>
        <v/>
      </c>
      <c r="H155" s="6">
        <f>IF($C155="","",VLOOKUP($C155,'Account classes'!$A$6:$G$45,4,FALSE))</f>
        <v/>
      </c>
      <c r="I155" s="6">
        <f>IF($C155="","",VLOOKUP($C155,'Account classes'!$A$6:$G$45,5,FALSE))</f>
        <v/>
      </c>
      <c r="J155" s="6">
        <f>IF($C155="","",VLOOKUP($C155,'Account classes'!$A$6:$G$45,6,FALSE))</f>
        <v/>
      </c>
      <c r="K155" s="6">
        <f>IF(OR($A155="",$C155=""),"",IF(INT($A155/1000)=VLOOKUP($C155,'Account classes'!$A$6:$G$45,7,FALSE),"OK","Check range"))</f>
        <v/>
      </c>
      <c r="L155" s="6">
        <f>IF($A155="","",IF(COUNTIF($A$7:$A$206,$A155&amp;"")&gt;1,"Duplicate","OK"))</f>
        <v/>
      </c>
      <c r="M155" s="5" t="n"/>
      <c r="N155" s="13" t="n"/>
      <c r="O155" s="5" t="n"/>
      <c r="P155" s="6">
        <f>IF($N155="","",IF(COUNTIFS($A$7:$A$206,$N155&amp;"",$D$7:$D$206,"Heading")&gt;0,"OK","Parent not found"))</f>
        <v/>
      </c>
    </row>
    <row r="156">
      <c r="A156" s="13" t="n"/>
      <c r="B156" s="5" t="n"/>
      <c r="C156" s="5" t="n"/>
      <c r="D156" s="5" t="n"/>
      <c r="E156" s="5" t="n"/>
      <c r="F156" s="6">
        <f>IF($C156="","",VLOOKUP($C156,'Account classes'!$A$6:$G$45,2,FALSE))</f>
        <v/>
      </c>
      <c r="G156" s="6">
        <f>IF($C156="","",VLOOKUP($C156,'Account classes'!$A$6:$G$45,3,FALSE))</f>
        <v/>
      </c>
      <c r="H156" s="6">
        <f>IF($C156="","",VLOOKUP($C156,'Account classes'!$A$6:$G$45,4,FALSE))</f>
        <v/>
      </c>
      <c r="I156" s="6">
        <f>IF($C156="","",VLOOKUP($C156,'Account classes'!$A$6:$G$45,5,FALSE))</f>
        <v/>
      </c>
      <c r="J156" s="6">
        <f>IF($C156="","",VLOOKUP($C156,'Account classes'!$A$6:$G$45,6,FALSE))</f>
        <v/>
      </c>
      <c r="K156" s="6">
        <f>IF(OR($A156="",$C156=""),"",IF(INT($A156/1000)=VLOOKUP($C156,'Account classes'!$A$6:$G$45,7,FALSE),"OK","Check range"))</f>
        <v/>
      </c>
      <c r="L156" s="6">
        <f>IF($A156="","",IF(COUNTIF($A$7:$A$206,$A156&amp;"")&gt;1,"Duplicate","OK"))</f>
        <v/>
      </c>
      <c r="M156" s="5" t="n"/>
      <c r="N156" s="13" t="n"/>
      <c r="O156" s="5" t="n"/>
      <c r="P156" s="6">
        <f>IF($N156="","",IF(COUNTIFS($A$7:$A$206,$N156&amp;"",$D$7:$D$206,"Heading")&gt;0,"OK","Parent not found"))</f>
        <v/>
      </c>
    </row>
    <row r="157">
      <c r="A157" s="13" t="n"/>
      <c r="B157" s="5" t="n"/>
      <c r="C157" s="5" t="n"/>
      <c r="D157" s="5" t="n"/>
      <c r="E157" s="5" t="n"/>
      <c r="F157" s="6">
        <f>IF($C157="","",VLOOKUP($C157,'Account classes'!$A$6:$G$45,2,FALSE))</f>
        <v/>
      </c>
      <c r="G157" s="6">
        <f>IF($C157="","",VLOOKUP($C157,'Account classes'!$A$6:$G$45,3,FALSE))</f>
        <v/>
      </c>
      <c r="H157" s="6">
        <f>IF($C157="","",VLOOKUP($C157,'Account classes'!$A$6:$G$45,4,FALSE))</f>
        <v/>
      </c>
      <c r="I157" s="6">
        <f>IF($C157="","",VLOOKUP($C157,'Account classes'!$A$6:$G$45,5,FALSE))</f>
        <v/>
      </c>
      <c r="J157" s="6">
        <f>IF($C157="","",VLOOKUP($C157,'Account classes'!$A$6:$G$45,6,FALSE))</f>
        <v/>
      </c>
      <c r="K157" s="6">
        <f>IF(OR($A157="",$C157=""),"",IF(INT($A157/1000)=VLOOKUP($C157,'Account classes'!$A$6:$G$45,7,FALSE),"OK","Check range"))</f>
        <v/>
      </c>
      <c r="L157" s="6">
        <f>IF($A157="","",IF(COUNTIF($A$7:$A$206,$A157&amp;"")&gt;1,"Duplicate","OK"))</f>
        <v/>
      </c>
      <c r="M157" s="5" t="n"/>
      <c r="N157" s="13" t="n"/>
      <c r="O157" s="5" t="n"/>
      <c r="P157" s="6">
        <f>IF($N157="","",IF(COUNTIFS($A$7:$A$206,$N157&amp;"",$D$7:$D$206,"Heading")&gt;0,"OK","Parent not found"))</f>
        <v/>
      </c>
    </row>
    <row r="158">
      <c r="A158" s="13" t="n"/>
      <c r="B158" s="5" t="n"/>
      <c r="C158" s="5" t="n"/>
      <c r="D158" s="5" t="n"/>
      <c r="E158" s="5" t="n"/>
      <c r="F158" s="6">
        <f>IF($C158="","",VLOOKUP($C158,'Account classes'!$A$6:$G$45,2,FALSE))</f>
        <v/>
      </c>
      <c r="G158" s="6">
        <f>IF($C158="","",VLOOKUP($C158,'Account classes'!$A$6:$G$45,3,FALSE))</f>
        <v/>
      </c>
      <c r="H158" s="6">
        <f>IF($C158="","",VLOOKUP($C158,'Account classes'!$A$6:$G$45,4,FALSE))</f>
        <v/>
      </c>
      <c r="I158" s="6">
        <f>IF($C158="","",VLOOKUP($C158,'Account classes'!$A$6:$G$45,5,FALSE))</f>
        <v/>
      </c>
      <c r="J158" s="6">
        <f>IF($C158="","",VLOOKUP($C158,'Account classes'!$A$6:$G$45,6,FALSE))</f>
        <v/>
      </c>
      <c r="K158" s="6">
        <f>IF(OR($A158="",$C158=""),"",IF(INT($A158/1000)=VLOOKUP($C158,'Account classes'!$A$6:$G$45,7,FALSE),"OK","Check range"))</f>
        <v/>
      </c>
      <c r="L158" s="6">
        <f>IF($A158="","",IF(COUNTIF($A$7:$A$206,$A158&amp;"")&gt;1,"Duplicate","OK"))</f>
        <v/>
      </c>
      <c r="M158" s="5" t="n"/>
      <c r="N158" s="13" t="n"/>
      <c r="O158" s="5" t="n"/>
      <c r="P158" s="6">
        <f>IF($N158="","",IF(COUNTIFS($A$7:$A$206,$N158&amp;"",$D$7:$D$206,"Heading")&gt;0,"OK","Parent not found"))</f>
        <v/>
      </c>
    </row>
    <row r="159">
      <c r="A159" s="13" t="n"/>
      <c r="B159" s="5" t="n"/>
      <c r="C159" s="5" t="n"/>
      <c r="D159" s="5" t="n"/>
      <c r="E159" s="5" t="n"/>
      <c r="F159" s="6">
        <f>IF($C159="","",VLOOKUP($C159,'Account classes'!$A$6:$G$45,2,FALSE))</f>
        <v/>
      </c>
      <c r="G159" s="6">
        <f>IF($C159="","",VLOOKUP($C159,'Account classes'!$A$6:$G$45,3,FALSE))</f>
        <v/>
      </c>
      <c r="H159" s="6">
        <f>IF($C159="","",VLOOKUP($C159,'Account classes'!$A$6:$G$45,4,FALSE))</f>
        <v/>
      </c>
      <c r="I159" s="6">
        <f>IF($C159="","",VLOOKUP($C159,'Account classes'!$A$6:$G$45,5,FALSE))</f>
        <v/>
      </c>
      <c r="J159" s="6">
        <f>IF($C159="","",VLOOKUP($C159,'Account classes'!$A$6:$G$45,6,FALSE))</f>
        <v/>
      </c>
      <c r="K159" s="6">
        <f>IF(OR($A159="",$C159=""),"",IF(INT($A159/1000)=VLOOKUP($C159,'Account classes'!$A$6:$G$45,7,FALSE),"OK","Check range"))</f>
        <v/>
      </c>
      <c r="L159" s="6">
        <f>IF($A159="","",IF(COUNTIF($A$7:$A$206,$A159&amp;"")&gt;1,"Duplicate","OK"))</f>
        <v/>
      </c>
      <c r="M159" s="5" t="n"/>
      <c r="N159" s="13" t="n"/>
      <c r="O159" s="5" t="n"/>
      <c r="P159" s="6">
        <f>IF($N159="","",IF(COUNTIFS($A$7:$A$206,$N159&amp;"",$D$7:$D$206,"Heading")&gt;0,"OK","Parent not found"))</f>
        <v/>
      </c>
    </row>
    <row r="160">
      <c r="A160" s="13" t="n"/>
      <c r="B160" s="5" t="n"/>
      <c r="C160" s="5" t="n"/>
      <c r="D160" s="5" t="n"/>
      <c r="E160" s="5" t="n"/>
      <c r="F160" s="6">
        <f>IF($C160="","",VLOOKUP($C160,'Account classes'!$A$6:$G$45,2,FALSE))</f>
        <v/>
      </c>
      <c r="G160" s="6">
        <f>IF($C160="","",VLOOKUP($C160,'Account classes'!$A$6:$G$45,3,FALSE))</f>
        <v/>
      </c>
      <c r="H160" s="6">
        <f>IF($C160="","",VLOOKUP($C160,'Account classes'!$A$6:$G$45,4,FALSE))</f>
        <v/>
      </c>
      <c r="I160" s="6">
        <f>IF($C160="","",VLOOKUP($C160,'Account classes'!$A$6:$G$45,5,FALSE))</f>
        <v/>
      </c>
      <c r="J160" s="6">
        <f>IF($C160="","",VLOOKUP($C160,'Account classes'!$A$6:$G$45,6,FALSE))</f>
        <v/>
      </c>
      <c r="K160" s="6">
        <f>IF(OR($A160="",$C160=""),"",IF(INT($A160/1000)=VLOOKUP($C160,'Account classes'!$A$6:$G$45,7,FALSE),"OK","Check range"))</f>
        <v/>
      </c>
      <c r="L160" s="6">
        <f>IF($A160="","",IF(COUNTIF($A$7:$A$206,$A160&amp;"")&gt;1,"Duplicate","OK"))</f>
        <v/>
      </c>
      <c r="M160" s="5" t="n"/>
      <c r="N160" s="13" t="n"/>
      <c r="O160" s="5" t="n"/>
      <c r="P160" s="6">
        <f>IF($N160="","",IF(COUNTIFS($A$7:$A$206,$N160&amp;"",$D$7:$D$206,"Heading")&gt;0,"OK","Parent not found"))</f>
        <v/>
      </c>
    </row>
    <row r="161">
      <c r="A161" s="13" t="n"/>
      <c r="B161" s="5" t="n"/>
      <c r="C161" s="5" t="n"/>
      <c r="D161" s="5" t="n"/>
      <c r="E161" s="5" t="n"/>
      <c r="F161" s="6">
        <f>IF($C161="","",VLOOKUP($C161,'Account classes'!$A$6:$G$45,2,FALSE))</f>
        <v/>
      </c>
      <c r="G161" s="6">
        <f>IF($C161="","",VLOOKUP($C161,'Account classes'!$A$6:$G$45,3,FALSE))</f>
        <v/>
      </c>
      <c r="H161" s="6">
        <f>IF($C161="","",VLOOKUP($C161,'Account classes'!$A$6:$G$45,4,FALSE))</f>
        <v/>
      </c>
      <c r="I161" s="6">
        <f>IF($C161="","",VLOOKUP($C161,'Account classes'!$A$6:$G$45,5,FALSE))</f>
        <v/>
      </c>
      <c r="J161" s="6">
        <f>IF($C161="","",VLOOKUP($C161,'Account classes'!$A$6:$G$45,6,FALSE))</f>
        <v/>
      </c>
      <c r="K161" s="6">
        <f>IF(OR($A161="",$C161=""),"",IF(INT($A161/1000)=VLOOKUP($C161,'Account classes'!$A$6:$G$45,7,FALSE),"OK","Check range"))</f>
        <v/>
      </c>
      <c r="L161" s="6">
        <f>IF($A161="","",IF(COUNTIF($A$7:$A$206,$A161&amp;"")&gt;1,"Duplicate","OK"))</f>
        <v/>
      </c>
      <c r="M161" s="5" t="n"/>
      <c r="N161" s="13" t="n"/>
      <c r="O161" s="5" t="n"/>
      <c r="P161" s="6">
        <f>IF($N161="","",IF(COUNTIFS($A$7:$A$206,$N161&amp;"",$D$7:$D$206,"Heading")&gt;0,"OK","Parent not found"))</f>
        <v/>
      </c>
    </row>
    <row r="162">
      <c r="A162" s="13" t="n"/>
      <c r="B162" s="5" t="n"/>
      <c r="C162" s="5" t="n"/>
      <c r="D162" s="5" t="n"/>
      <c r="E162" s="5" t="n"/>
      <c r="F162" s="6">
        <f>IF($C162="","",VLOOKUP($C162,'Account classes'!$A$6:$G$45,2,FALSE))</f>
        <v/>
      </c>
      <c r="G162" s="6">
        <f>IF($C162="","",VLOOKUP($C162,'Account classes'!$A$6:$G$45,3,FALSE))</f>
        <v/>
      </c>
      <c r="H162" s="6">
        <f>IF($C162="","",VLOOKUP($C162,'Account classes'!$A$6:$G$45,4,FALSE))</f>
        <v/>
      </c>
      <c r="I162" s="6">
        <f>IF($C162="","",VLOOKUP($C162,'Account classes'!$A$6:$G$45,5,FALSE))</f>
        <v/>
      </c>
      <c r="J162" s="6">
        <f>IF($C162="","",VLOOKUP($C162,'Account classes'!$A$6:$G$45,6,FALSE))</f>
        <v/>
      </c>
      <c r="K162" s="6">
        <f>IF(OR($A162="",$C162=""),"",IF(INT($A162/1000)=VLOOKUP($C162,'Account classes'!$A$6:$G$45,7,FALSE),"OK","Check range"))</f>
        <v/>
      </c>
      <c r="L162" s="6">
        <f>IF($A162="","",IF(COUNTIF($A$7:$A$206,$A162&amp;"")&gt;1,"Duplicate","OK"))</f>
        <v/>
      </c>
      <c r="M162" s="5" t="n"/>
      <c r="N162" s="13" t="n"/>
      <c r="O162" s="5" t="n"/>
      <c r="P162" s="6">
        <f>IF($N162="","",IF(COUNTIFS($A$7:$A$206,$N162&amp;"",$D$7:$D$206,"Heading")&gt;0,"OK","Parent not found"))</f>
        <v/>
      </c>
    </row>
    <row r="163">
      <c r="A163" s="13" t="n"/>
      <c r="B163" s="5" t="n"/>
      <c r="C163" s="5" t="n"/>
      <c r="D163" s="5" t="n"/>
      <c r="E163" s="5" t="n"/>
      <c r="F163" s="6">
        <f>IF($C163="","",VLOOKUP($C163,'Account classes'!$A$6:$G$45,2,FALSE))</f>
        <v/>
      </c>
      <c r="G163" s="6">
        <f>IF($C163="","",VLOOKUP($C163,'Account classes'!$A$6:$G$45,3,FALSE))</f>
        <v/>
      </c>
      <c r="H163" s="6">
        <f>IF($C163="","",VLOOKUP($C163,'Account classes'!$A$6:$G$45,4,FALSE))</f>
        <v/>
      </c>
      <c r="I163" s="6">
        <f>IF($C163="","",VLOOKUP($C163,'Account classes'!$A$6:$G$45,5,FALSE))</f>
        <v/>
      </c>
      <c r="J163" s="6">
        <f>IF($C163="","",VLOOKUP($C163,'Account classes'!$A$6:$G$45,6,FALSE))</f>
        <v/>
      </c>
      <c r="K163" s="6">
        <f>IF(OR($A163="",$C163=""),"",IF(INT($A163/1000)=VLOOKUP($C163,'Account classes'!$A$6:$G$45,7,FALSE),"OK","Check range"))</f>
        <v/>
      </c>
      <c r="L163" s="6">
        <f>IF($A163="","",IF(COUNTIF($A$7:$A$206,$A163&amp;"")&gt;1,"Duplicate","OK"))</f>
        <v/>
      </c>
      <c r="M163" s="5" t="n"/>
      <c r="N163" s="13" t="n"/>
      <c r="O163" s="5" t="n"/>
      <c r="P163" s="6">
        <f>IF($N163="","",IF(COUNTIFS($A$7:$A$206,$N163&amp;"",$D$7:$D$206,"Heading")&gt;0,"OK","Parent not found"))</f>
        <v/>
      </c>
    </row>
    <row r="164">
      <c r="A164" s="13" t="n"/>
      <c r="B164" s="5" t="n"/>
      <c r="C164" s="5" t="n"/>
      <c r="D164" s="5" t="n"/>
      <c r="E164" s="5" t="n"/>
      <c r="F164" s="6">
        <f>IF($C164="","",VLOOKUP($C164,'Account classes'!$A$6:$G$45,2,FALSE))</f>
        <v/>
      </c>
      <c r="G164" s="6">
        <f>IF($C164="","",VLOOKUP($C164,'Account classes'!$A$6:$G$45,3,FALSE))</f>
        <v/>
      </c>
      <c r="H164" s="6">
        <f>IF($C164="","",VLOOKUP($C164,'Account classes'!$A$6:$G$45,4,FALSE))</f>
        <v/>
      </c>
      <c r="I164" s="6">
        <f>IF($C164="","",VLOOKUP($C164,'Account classes'!$A$6:$G$45,5,FALSE))</f>
        <v/>
      </c>
      <c r="J164" s="6">
        <f>IF($C164="","",VLOOKUP($C164,'Account classes'!$A$6:$G$45,6,FALSE))</f>
        <v/>
      </c>
      <c r="K164" s="6">
        <f>IF(OR($A164="",$C164=""),"",IF(INT($A164/1000)=VLOOKUP($C164,'Account classes'!$A$6:$G$45,7,FALSE),"OK","Check range"))</f>
        <v/>
      </c>
      <c r="L164" s="6">
        <f>IF($A164="","",IF(COUNTIF($A$7:$A$206,$A164&amp;"")&gt;1,"Duplicate","OK"))</f>
        <v/>
      </c>
      <c r="M164" s="5" t="n"/>
      <c r="N164" s="13" t="n"/>
      <c r="O164" s="5" t="n"/>
      <c r="P164" s="6">
        <f>IF($N164="","",IF(COUNTIFS($A$7:$A$206,$N164&amp;"",$D$7:$D$206,"Heading")&gt;0,"OK","Parent not found"))</f>
        <v/>
      </c>
    </row>
    <row r="165">
      <c r="A165" s="13" t="n"/>
      <c r="B165" s="5" t="n"/>
      <c r="C165" s="5" t="n"/>
      <c r="D165" s="5" t="n"/>
      <c r="E165" s="5" t="n"/>
      <c r="F165" s="6">
        <f>IF($C165="","",VLOOKUP($C165,'Account classes'!$A$6:$G$45,2,FALSE))</f>
        <v/>
      </c>
      <c r="G165" s="6">
        <f>IF($C165="","",VLOOKUP($C165,'Account classes'!$A$6:$G$45,3,FALSE))</f>
        <v/>
      </c>
      <c r="H165" s="6">
        <f>IF($C165="","",VLOOKUP($C165,'Account classes'!$A$6:$G$45,4,FALSE))</f>
        <v/>
      </c>
      <c r="I165" s="6">
        <f>IF($C165="","",VLOOKUP($C165,'Account classes'!$A$6:$G$45,5,FALSE))</f>
        <v/>
      </c>
      <c r="J165" s="6">
        <f>IF($C165="","",VLOOKUP($C165,'Account classes'!$A$6:$G$45,6,FALSE))</f>
        <v/>
      </c>
      <c r="K165" s="6">
        <f>IF(OR($A165="",$C165=""),"",IF(INT($A165/1000)=VLOOKUP($C165,'Account classes'!$A$6:$G$45,7,FALSE),"OK","Check range"))</f>
        <v/>
      </c>
      <c r="L165" s="6">
        <f>IF($A165="","",IF(COUNTIF($A$7:$A$206,$A165&amp;"")&gt;1,"Duplicate","OK"))</f>
        <v/>
      </c>
      <c r="M165" s="5" t="n"/>
      <c r="N165" s="13" t="n"/>
      <c r="O165" s="5" t="n"/>
      <c r="P165" s="6">
        <f>IF($N165="","",IF(COUNTIFS($A$7:$A$206,$N165&amp;"",$D$7:$D$206,"Heading")&gt;0,"OK","Parent not found"))</f>
        <v/>
      </c>
    </row>
    <row r="166">
      <c r="A166" s="13" t="n"/>
      <c r="B166" s="5" t="n"/>
      <c r="C166" s="5" t="n"/>
      <c r="D166" s="5" t="n"/>
      <c r="E166" s="5" t="n"/>
      <c r="F166" s="6">
        <f>IF($C166="","",VLOOKUP($C166,'Account classes'!$A$6:$G$45,2,FALSE))</f>
        <v/>
      </c>
      <c r="G166" s="6">
        <f>IF($C166="","",VLOOKUP($C166,'Account classes'!$A$6:$G$45,3,FALSE))</f>
        <v/>
      </c>
      <c r="H166" s="6">
        <f>IF($C166="","",VLOOKUP($C166,'Account classes'!$A$6:$G$45,4,FALSE))</f>
        <v/>
      </c>
      <c r="I166" s="6">
        <f>IF($C166="","",VLOOKUP($C166,'Account classes'!$A$6:$G$45,5,FALSE))</f>
        <v/>
      </c>
      <c r="J166" s="6">
        <f>IF($C166="","",VLOOKUP($C166,'Account classes'!$A$6:$G$45,6,FALSE))</f>
        <v/>
      </c>
      <c r="K166" s="6">
        <f>IF(OR($A166="",$C166=""),"",IF(INT($A166/1000)=VLOOKUP($C166,'Account classes'!$A$6:$G$45,7,FALSE),"OK","Check range"))</f>
        <v/>
      </c>
      <c r="L166" s="6">
        <f>IF($A166="","",IF(COUNTIF($A$7:$A$206,$A166&amp;"")&gt;1,"Duplicate","OK"))</f>
        <v/>
      </c>
      <c r="M166" s="5" t="n"/>
      <c r="N166" s="13" t="n"/>
      <c r="O166" s="5" t="n"/>
      <c r="P166" s="6">
        <f>IF($N166="","",IF(COUNTIFS($A$7:$A$206,$N166&amp;"",$D$7:$D$206,"Heading")&gt;0,"OK","Parent not found"))</f>
        <v/>
      </c>
    </row>
    <row r="167">
      <c r="A167" s="13" t="n"/>
      <c r="B167" s="5" t="n"/>
      <c r="C167" s="5" t="n"/>
      <c r="D167" s="5" t="n"/>
      <c r="E167" s="5" t="n"/>
      <c r="F167" s="6">
        <f>IF($C167="","",VLOOKUP($C167,'Account classes'!$A$6:$G$45,2,FALSE))</f>
        <v/>
      </c>
      <c r="G167" s="6">
        <f>IF($C167="","",VLOOKUP($C167,'Account classes'!$A$6:$G$45,3,FALSE))</f>
        <v/>
      </c>
      <c r="H167" s="6">
        <f>IF($C167="","",VLOOKUP($C167,'Account classes'!$A$6:$G$45,4,FALSE))</f>
        <v/>
      </c>
      <c r="I167" s="6">
        <f>IF($C167="","",VLOOKUP($C167,'Account classes'!$A$6:$G$45,5,FALSE))</f>
        <v/>
      </c>
      <c r="J167" s="6">
        <f>IF($C167="","",VLOOKUP($C167,'Account classes'!$A$6:$G$45,6,FALSE))</f>
        <v/>
      </c>
      <c r="K167" s="6">
        <f>IF(OR($A167="",$C167=""),"",IF(INT($A167/1000)=VLOOKUP($C167,'Account classes'!$A$6:$G$45,7,FALSE),"OK","Check range"))</f>
        <v/>
      </c>
      <c r="L167" s="6">
        <f>IF($A167="","",IF(COUNTIF($A$7:$A$206,$A167&amp;"")&gt;1,"Duplicate","OK"))</f>
        <v/>
      </c>
      <c r="M167" s="5" t="n"/>
      <c r="N167" s="13" t="n"/>
      <c r="O167" s="5" t="n"/>
      <c r="P167" s="6">
        <f>IF($N167="","",IF(COUNTIFS($A$7:$A$206,$N167&amp;"",$D$7:$D$206,"Heading")&gt;0,"OK","Parent not found"))</f>
        <v/>
      </c>
    </row>
    <row r="168">
      <c r="A168" s="13" t="n"/>
      <c r="B168" s="5" t="n"/>
      <c r="C168" s="5" t="n"/>
      <c r="D168" s="5" t="n"/>
      <c r="E168" s="5" t="n"/>
      <c r="F168" s="6">
        <f>IF($C168="","",VLOOKUP($C168,'Account classes'!$A$6:$G$45,2,FALSE))</f>
        <v/>
      </c>
      <c r="G168" s="6">
        <f>IF($C168="","",VLOOKUP($C168,'Account classes'!$A$6:$G$45,3,FALSE))</f>
        <v/>
      </c>
      <c r="H168" s="6">
        <f>IF($C168="","",VLOOKUP($C168,'Account classes'!$A$6:$G$45,4,FALSE))</f>
        <v/>
      </c>
      <c r="I168" s="6">
        <f>IF($C168="","",VLOOKUP($C168,'Account classes'!$A$6:$G$45,5,FALSE))</f>
        <v/>
      </c>
      <c r="J168" s="6">
        <f>IF($C168="","",VLOOKUP($C168,'Account classes'!$A$6:$G$45,6,FALSE))</f>
        <v/>
      </c>
      <c r="K168" s="6">
        <f>IF(OR($A168="",$C168=""),"",IF(INT($A168/1000)=VLOOKUP($C168,'Account classes'!$A$6:$G$45,7,FALSE),"OK","Check range"))</f>
        <v/>
      </c>
      <c r="L168" s="6">
        <f>IF($A168="","",IF(COUNTIF($A$7:$A$206,$A168&amp;"")&gt;1,"Duplicate","OK"))</f>
        <v/>
      </c>
      <c r="M168" s="5" t="n"/>
      <c r="N168" s="13" t="n"/>
      <c r="O168" s="5" t="n"/>
      <c r="P168" s="6">
        <f>IF($N168="","",IF(COUNTIFS($A$7:$A$206,$N168&amp;"",$D$7:$D$206,"Heading")&gt;0,"OK","Parent not found"))</f>
        <v/>
      </c>
    </row>
    <row r="169">
      <c r="A169" s="13" t="n"/>
      <c r="B169" s="5" t="n"/>
      <c r="C169" s="5" t="n"/>
      <c r="D169" s="5" t="n"/>
      <c r="E169" s="5" t="n"/>
      <c r="F169" s="6">
        <f>IF($C169="","",VLOOKUP($C169,'Account classes'!$A$6:$G$45,2,FALSE))</f>
        <v/>
      </c>
      <c r="G169" s="6">
        <f>IF($C169="","",VLOOKUP($C169,'Account classes'!$A$6:$G$45,3,FALSE))</f>
        <v/>
      </c>
      <c r="H169" s="6">
        <f>IF($C169="","",VLOOKUP($C169,'Account classes'!$A$6:$G$45,4,FALSE))</f>
        <v/>
      </c>
      <c r="I169" s="6">
        <f>IF($C169="","",VLOOKUP($C169,'Account classes'!$A$6:$G$45,5,FALSE))</f>
        <v/>
      </c>
      <c r="J169" s="6">
        <f>IF($C169="","",VLOOKUP($C169,'Account classes'!$A$6:$G$45,6,FALSE))</f>
        <v/>
      </c>
      <c r="K169" s="6">
        <f>IF(OR($A169="",$C169=""),"",IF(INT($A169/1000)=VLOOKUP($C169,'Account classes'!$A$6:$G$45,7,FALSE),"OK","Check range"))</f>
        <v/>
      </c>
      <c r="L169" s="6">
        <f>IF($A169="","",IF(COUNTIF($A$7:$A$206,$A169&amp;"")&gt;1,"Duplicate","OK"))</f>
        <v/>
      </c>
      <c r="M169" s="5" t="n"/>
      <c r="N169" s="13" t="n"/>
      <c r="O169" s="5" t="n"/>
      <c r="P169" s="6">
        <f>IF($N169="","",IF(COUNTIFS($A$7:$A$206,$N169&amp;"",$D$7:$D$206,"Heading")&gt;0,"OK","Parent not found"))</f>
        <v/>
      </c>
    </row>
    <row r="170">
      <c r="A170" s="13" t="n"/>
      <c r="B170" s="5" t="n"/>
      <c r="C170" s="5" t="n"/>
      <c r="D170" s="5" t="n"/>
      <c r="E170" s="5" t="n"/>
      <c r="F170" s="6">
        <f>IF($C170="","",VLOOKUP($C170,'Account classes'!$A$6:$G$45,2,FALSE))</f>
        <v/>
      </c>
      <c r="G170" s="6">
        <f>IF($C170="","",VLOOKUP($C170,'Account classes'!$A$6:$G$45,3,FALSE))</f>
        <v/>
      </c>
      <c r="H170" s="6">
        <f>IF($C170="","",VLOOKUP($C170,'Account classes'!$A$6:$G$45,4,FALSE))</f>
        <v/>
      </c>
      <c r="I170" s="6">
        <f>IF($C170="","",VLOOKUP($C170,'Account classes'!$A$6:$G$45,5,FALSE))</f>
        <v/>
      </c>
      <c r="J170" s="6">
        <f>IF($C170="","",VLOOKUP($C170,'Account classes'!$A$6:$G$45,6,FALSE))</f>
        <v/>
      </c>
      <c r="K170" s="6">
        <f>IF(OR($A170="",$C170=""),"",IF(INT($A170/1000)=VLOOKUP($C170,'Account classes'!$A$6:$G$45,7,FALSE),"OK","Check range"))</f>
        <v/>
      </c>
      <c r="L170" s="6">
        <f>IF($A170="","",IF(COUNTIF($A$7:$A$206,$A170&amp;"")&gt;1,"Duplicate","OK"))</f>
        <v/>
      </c>
      <c r="M170" s="5" t="n"/>
      <c r="N170" s="13" t="n"/>
      <c r="O170" s="5" t="n"/>
      <c r="P170" s="6">
        <f>IF($N170="","",IF(COUNTIFS($A$7:$A$206,$N170&amp;"",$D$7:$D$206,"Heading")&gt;0,"OK","Parent not found"))</f>
        <v/>
      </c>
    </row>
    <row r="171">
      <c r="A171" s="13" t="n"/>
      <c r="B171" s="5" t="n"/>
      <c r="C171" s="5" t="n"/>
      <c r="D171" s="5" t="n"/>
      <c r="E171" s="5" t="n"/>
      <c r="F171" s="6">
        <f>IF($C171="","",VLOOKUP($C171,'Account classes'!$A$6:$G$45,2,FALSE))</f>
        <v/>
      </c>
      <c r="G171" s="6">
        <f>IF($C171="","",VLOOKUP($C171,'Account classes'!$A$6:$G$45,3,FALSE))</f>
        <v/>
      </c>
      <c r="H171" s="6">
        <f>IF($C171="","",VLOOKUP($C171,'Account classes'!$A$6:$G$45,4,FALSE))</f>
        <v/>
      </c>
      <c r="I171" s="6">
        <f>IF($C171="","",VLOOKUP($C171,'Account classes'!$A$6:$G$45,5,FALSE))</f>
        <v/>
      </c>
      <c r="J171" s="6">
        <f>IF($C171="","",VLOOKUP($C171,'Account classes'!$A$6:$G$45,6,FALSE))</f>
        <v/>
      </c>
      <c r="K171" s="6">
        <f>IF(OR($A171="",$C171=""),"",IF(INT($A171/1000)=VLOOKUP($C171,'Account classes'!$A$6:$G$45,7,FALSE),"OK","Check range"))</f>
        <v/>
      </c>
      <c r="L171" s="6">
        <f>IF($A171="","",IF(COUNTIF($A$7:$A$206,$A171&amp;"")&gt;1,"Duplicate","OK"))</f>
        <v/>
      </c>
      <c r="M171" s="5" t="n"/>
      <c r="N171" s="13" t="n"/>
      <c r="O171" s="5" t="n"/>
      <c r="P171" s="6">
        <f>IF($N171="","",IF(COUNTIFS($A$7:$A$206,$N171&amp;"",$D$7:$D$206,"Heading")&gt;0,"OK","Parent not found"))</f>
        <v/>
      </c>
    </row>
    <row r="172">
      <c r="A172" s="13" t="n"/>
      <c r="B172" s="5" t="n"/>
      <c r="C172" s="5" t="n"/>
      <c r="D172" s="5" t="n"/>
      <c r="E172" s="5" t="n"/>
      <c r="F172" s="6">
        <f>IF($C172="","",VLOOKUP($C172,'Account classes'!$A$6:$G$45,2,FALSE))</f>
        <v/>
      </c>
      <c r="G172" s="6">
        <f>IF($C172="","",VLOOKUP($C172,'Account classes'!$A$6:$G$45,3,FALSE))</f>
        <v/>
      </c>
      <c r="H172" s="6">
        <f>IF($C172="","",VLOOKUP($C172,'Account classes'!$A$6:$G$45,4,FALSE))</f>
        <v/>
      </c>
      <c r="I172" s="6">
        <f>IF($C172="","",VLOOKUP($C172,'Account classes'!$A$6:$G$45,5,FALSE))</f>
        <v/>
      </c>
      <c r="J172" s="6">
        <f>IF($C172="","",VLOOKUP($C172,'Account classes'!$A$6:$G$45,6,FALSE))</f>
        <v/>
      </c>
      <c r="K172" s="6">
        <f>IF(OR($A172="",$C172=""),"",IF(INT($A172/1000)=VLOOKUP($C172,'Account classes'!$A$6:$G$45,7,FALSE),"OK","Check range"))</f>
        <v/>
      </c>
      <c r="L172" s="6">
        <f>IF($A172="","",IF(COUNTIF($A$7:$A$206,$A172&amp;"")&gt;1,"Duplicate","OK"))</f>
        <v/>
      </c>
      <c r="M172" s="5" t="n"/>
      <c r="N172" s="13" t="n"/>
      <c r="O172" s="5" t="n"/>
      <c r="P172" s="6">
        <f>IF($N172="","",IF(COUNTIFS($A$7:$A$206,$N172&amp;"",$D$7:$D$206,"Heading")&gt;0,"OK","Parent not found"))</f>
        <v/>
      </c>
    </row>
    <row r="173">
      <c r="A173" s="13" t="n"/>
      <c r="B173" s="5" t="n"/>
      <c r="C173" s="5" t="n"/>
      <c r="D173" s="5" t="n"/>
      <c r="E173" s="5" t="n"/>
      <c r="F173" s="6">
        <f>IF($C173="","",VLOOKUP($C173,'Account classes'!$A$6:$G$45,2,FALSE))</f>
        <v/>
      </c>
      <c r="G173" s="6">
        <f>IF($C173="","",VLOOKUP($C173,'Account classes'!$A$6:$G$45,3,FALSE))</f>
        <v/>
      </c>
      <c r="H173" s="6">
        <f>IF($C173="","",VLOOKUP($C173,'Account classes'!$A$6:$G$45,4,FALSE))</f>
        <v/>
      </c>
      <c r="I173" s="6">
        <f>IF($C173="","",VLOOKUP($C173,'Account classes'!$A$6:$G$45,5,FALSE))</f>
        <v/>
      </c>
      <c r="J173" s="6">
        <f>IF($C173="","",VLOOKUP($C173,'Account classes'!$A$6:$G$45,6,FALSE))</f>
        <v/>
      </c>
      <c r="K173" s="6">
        <f>IF(OR($A173="",$C173=""),"",IF(INT($A173/1000)=VLOOKUP($C173,'Account classes'!$A$6:$G$45,7,FALSE),"OK","Check range"))</f>
        <v/>
      </c>
      <c r="L173" s="6">
        <f>IF($A173="","",IF(COUNTIF($A$7:$A$206,$A173&amp;"")&gt;1,"Duplicate","OK"))</f>
        <v/>
      </c>
      <c r="M173" s="5" t="n"/>
      <c r="N173" s="13" t="n"/>
      <c r="O173" s="5" t="n"/>
      <c r="P173" s="6">
        <f>IF($N173="","",IF(COUNTIFS($A$7:$A$206,$N173&amp;"",$D$7:$D$206,"Heading")&gt;0,"OK","Parent not found"))</f>
        <v/>
      </c>
    </row>
    <row r="174">
      <c r="A174" s="13" t="n"/>
      <c r="B174" s="5" t="n"/>
      <c r="C174" s="5" t="n"/>
      <c r="D174" s="5" t="n"/>
      <c r="E174" s="5" t="n"/>
      <c r="F174" s="6">
        <f>IF($C174="","",VLOOKUP($C174,'Account classes'!$A$6:$G$45,2,FALSE))</f>
        <v/>
      </c>
      <c r="G174" s="6">
        <f>IF($C174="","",VLOOKUP($C174,'Account classes'!$A$6:$G$45,3,FALSE))</f>
        <v/>
      </c>
      <c r="H174" s="6">
        <f>IF($C174="","",VLOOKUP($C174,'Account classes'!$A$6:$G$45,4,FALSE))</f>
        <v/>
      </c>
      <c r="I174" s="6">
        <f>IF($C174="","",VLOOKUP($C174,'Account classes'!$A$6:$G$45,5,FALSE))</f>
        <v/>
      </c>
      <c r="J174" s="6">
        <f>IF($C174="","",VLOOKUP($C174,'Account classes'!$A$6:$G$45,6,FALSE))</f>
        <v/>
      </c>
      <c r="K174" s="6">
        <f>IF(OR($A174="",$C174=""),"",IF(INT($A174/1000)=VLOOKUP($C174,'Account classes'!$A$6:$G$45,7,FALSE),"OK","Check range"))</f>
        <v/>
      </c>
      <c r="L174" s="6">
        <f>IF($A174="","",IF(COUNTIF($A$7:$A$206,$A174&amp;"")&gt;1,"Duplicate","OK"))</f>
        <v/>
      </c>
      <c r="M174" s="5" t="n"/>
      <c r="N174" s="13" t="n"/>
      <c r="O174" s="5" t="n"/>
      <c r="P174" s="6">
        <f>IF($N174="","",IF(COUNTIFS($A$7:$A$206,$N174&amp;"",$D$7:$D$206,"Heading")&gt;0,"OK","Parent not found"))</f>
        <v/>
      </c>
    </row>
    <row r="175">
      <c r="A175" s="13" t="n"/>
      <c r="B175" s="5" t="n"/>
      <c r="C175" s="5" t="n"/>
      <c r="D175" s="5" t="n"/>
      <c r="E175" s="5" t="n"/>
      <c r="F175" s="6">
        <f>IF($C175="","",VLOOKUP($C175,'Account classes'!$A$6:$G$45,2,FALSE))</f>
        <v/>
      </c>
      <c r="G175" s="6">
        <f>IF($C175="","",VLOOKUP($C175,'Account classes'!$A$6:$G$45,3,FALSE))</f>
        <v/>
      </c>
      <c r="H175" s="6">
        <f>IF($C175="","",VLOOKUP($C175,'Account classes'!$A$6:$G$45,4,FALSE))</f>
        <v/>
      </c>
      <c r="I175" s="6">
        <f>IF($C175="","",VLOOKUP($C175,'Account classes'!$A$6:$G$45,5,FALSE))</f>
        <v/>
      </c>
      <c r="J175" s="6">
        <f>IF($C175="","",VLOOKUP($C175,'Account classes'!$A$6:$G$45,6,FALSE))</f>
        <v/>
      </c>
      <c r="K175" s="6">
        <f>IF(OR($A175="",$C175=""),"",IF(INT($A175/1000)=VLOOKUP($C175,'Account classes'!$A$6:$G$45,7,FALSE),"OK","Check range"))</f>
        <v/>
      </c>
      <c r="L175" s="6">
        <f>IF($A175="","",IF(COUNTIF($A$7:$A$206,$A175&amp;"")&gt;1,"Duplicate","OK"))</f>
        <v/>
      </c>
      <c r="M175" s="5" t="n"/>
      <c r="N175" s="13" t="n"/>
      <c r="O175" s="5" t="n"/>
      <c r="P175" s="6">
        <f>IF($N175="","",IF(COUNTIFS($A$7:$A$206,$N175&amp;"",$D$7:$D$206,"Heading")&gt;0,"OK","Parent not found"))</f>
        <v/>
      </c>
    </row>
    <row r="176">
      <c r="A176" s="13" t="n"/>
      <c r="B176" s="5" t="n"/>
      <c r="C176" s="5" t="n"/>
      <c r="D176" s="5" t="n"/>
      <c r="E176" s="5" t="n"/>
      <c r="F176" s="6">
        <f>IF($C176="","",VLOOKUP($C176,'Account classes'!$A$6:$G$45,2,FALSE))</f>
        <v/>
      </c>
      <c r="G176" s="6">
        <f>IF($C176="","",VLOOKUP($C176,'Account classes'!$A$6:$G$45,3,FALSE))</f>
        <v/>
      </c>
      <c r="H176" s="6">
        <f>IF($C176="","",VLOOKUP($C176,'Account classes'!$A$6:$G$45,4,FALSE))</f>
        <v/>
      </c>
      <c r="I176" s="6">
        <f>IF($C176="","",VLOOKUP($C176,'Account classes'!$A$6:$G$45,5,FALSE))</f>
        <v/>
      </c>
      <c r="J176" s="6">
        <f>IF($C176="","",VLOOKUP($C176,'Account classes'!$A$6:$G$45,6,FALSE))</f>
        <v/>
      </c>
      <c r="K176" s="6">
        <f>IF(OR($A176="",$C176=""),"",IF(INT($A176/1000)=VLOOKUP($C176,'Account classes'!$A$6:$G$45,7,FALSE),"OK","Check range"))</f>
        <v/>
      </c>
      <c r="L176" s="6">
        <f>IF($A176="","",IF(COUNTIF($A$7:$A$206,$A176&amp;"")&gt;1,"Duplicate","OK"))</f>
        <v/>
      </c>
      <c r="M176" s="5" t="n"/>
      <c r="N176" s="13" t="n"/>
      <c r="O176" s="5" t="n"/>
      <c r="P176" s="6">
        <f>IF($N176="","",IF(COUNTIFS($A$7:$A$206,$N176&amp;"",$D$7:$D$206,"Heading")&gt;0,"OK","Parent not found"))</f>
        <v/>
      </c>
    </row>
    <row r="177">
      <c r="A177" s="13" t="n"/>
      <c r="B177" s="5" t="n"/>
      <c r="C177" s="5" t="n"/>
      <c r="D177" s="5" t="n"/>
      <c r="E177" s="5" t="n"/>
      <c r="F177" s="6">
        <f>IF($C177="","",VLOOKUP($C177,'Account classes'!$A$6:$G$45,2,FALSE))</f>
        <v/>
      </c>
      <c r="G177" s="6">
        <f>IF($C177="","",VLOOKUP($C177,'Account classes'!$A$6:$G$45,3,FALSE))</f>
        <v/>
      </c>
      <c r="H177" s="6">
        <f>IF($C177="","",VLOOKUP($C177,'Account classes'!$A$6:$G$45,4,FALSE))</f>
        <v/>
      </c>
      <c r="I177" s="6">
        <f>IF($C177="","",VLOOKUP($C177,'Account classes'!$A$6:$G$45,5,FALSE))</f>
        <v/>
      </c>
      <c r="J177" s="6">
        <f>IF($C177="","",VLOOKUP($C177,'Account classes'!$A$6:$G$45,6,FALSE))</f>
        <v/>
      </c>
      <c r="K177" s="6">
        <f>IF(OR($A177="",$C177=""),"",IF(INT($A177/1000)=VLOOKUP($C177,'Account classes'!$A$6:$G$45,7,FALSE),"OK","Check range"))</f>
        <v/>
      </c>
      <c r="L177" s="6">
        <f>IF($A177="","",IF(COUNTIF($A$7:$A$206,$A177&amp;"")&gt;1,"Duplicate","OK"))</f>
        <v/>
      </c>
      <c r="M177" s="5" t="n"/>
      <c r="N177" s="13" t="n"/>
      <c r="O177" s="5" t="n"/>
      <c r="P177" s="6">
        <f>IF($N177="","",IF(COUNTIFS($A$7:$A$206,$N177&amp;"",$D$7:$D$206,"Heading")&gt;0,"OK","Parent not found"))</f>
        <v/>
      </c>
    </row>
    <row r="178">
      <c r="A178" s="13" t="n"/>
      <c r="B178" s="5" t="n"/>
      <c r="C178" s="5" t="n"/>
      <c r="D178" s="5" t="n"/>
      <c r="E178" s="5" t="n"/>
      <c r="F178" s="6">
        <f>IF($C178="","",VLOOKUP($C178,'Account classes'!$A$6:$G$45,2,FALSE))</f>
        <v/>
      </c>
      <c r="G178" s="6">
        <f>IF($C178="","",VLOOKUP($C178,'Account classes'!$A$6:$G$45,3,FALSE))</f>
        <v/>
      </c>
      <c r="H178" s="6">
        <f>IF($C178="","",VLOOKUP($C178,'Account classes'!$A$6:$G$45,4,FALSE))</f>
        <v/>
      </c>
      <c r="I178" s="6">
        <f>IF($C178="","",VLOOKUP($C178,'Account classes'!$A$6:$G$45,5,FALSE))</f>
        <v/>
      </c>
      <c r="J178" s="6">
        <f>IF($C178="","",VLOOKUP($C178,'Account classes'!$A$6:$G$45,6,FALSE))</f>
        <v/>
      </c>
      <c r="K178" s="6">
        <f>IF(OR($A178="",$C178=""),"",IF(INT($A178/1000)=VLOOKUP($C178,'Account classes'!$A$6:$G$45,7,FALSE),"OK","Check range"))</f>
        <v/>
      </c>
      <c r="L178" s="6">
        <f>IF($A178="","",IF(COUNTIF($A$7:$A$206,$A178&amp;"")&gt;1,"Duplicate","OK"))</f>
        <v/>
      </c>
      <c r="M178" s="5" t="n"/>
      <c r="N178" s="13" t="n"/>
      <c r="O178" s="5" t="n"/>
      <c r="P178" s="6">
        <f>IF($N178="","",IF(COUNTIFS($A$7:$A$206,$N178&amp;"",$D$7:$D$206,"Heading")&gt;0,"OK","Parent not found"))</f>
        <v/>
      </c>
    </row>
    <row r="179">
      <c r="A179" s="13" t="n"/>
      <c r="B179" s="5" t="n"/>
      <c r="C179" s="5" t="n"/>
      <c r="D179" s="5" t="n"/>
      <c r="E179" s="5" t="n"/>
      <c r="F179" s="6">
        <f>IF($C179="","",VLOOKUP($C179,'Account classes'!$A$6:$G$45,2,FALSE))</f>
        <v/>
      </c>
      <c r="G179" s="6">
        <f>IF($C179="","",VLOOKUP($C179,'Account classes'!$A$6:$G$45,3,FALSE))</f>
        <v/>
      </c>
      <c r="H179" s="6">
        <f>IF($C179="","",VLOOKUP($C179,'Account classes'!$A$6:$G$45,4,FALSE))</f>
        <v/>
      </c>
      <c r="I179" s="6">
        <f>IF($C179="","",VLOOKUP($C179,'Account classes'!$A$6:$G$45,5,FALSE))</f>
        <v/>
      </c>
      <c r="J179" s="6">
        <f>IF($C179="","",VLOOKUP($C179,'Account classes'!$A$6:$G$45,6,FALSE))</f>
        <v/>
      </c>
      <c r="K179" s="6">
        <f>IF(OR($A179="",$C179=""),"",IF(INT($A179/1000)=VLOOKUP($C179,'Account classes'!$A$6:$G$45,7,FALSE),"OK","Check range"))</f>
        <v/>
      </c>
      <c r="L179" s="6">
        <f>IF($A179="","",IF(COUNTIF($A$7:$A$206,$A179&amp;"")&gt;1,"Duplicate","OK"))</f>
        <v/>
      </c>
      <c r="M179" s="5" t="n"/>
      <c r="N179" s="13" t="n"/>
      <c r="O179" s="5" t="n"/>
      <c r="P179" s="6">
        <f>IF($N179="","",IF(COUNTIFS($A$7:$A$206,$N179&amp;"",$D$7:$D$206,"Heading")&gt;0,"OK","Parent not found"))</f>
        <v/>
      </c>
    </row>
    <row r="180">
      <c r="A180" s="13" t="n"/>
      <c r="B180" s="5" t="n"/>
      <c r="C180" s="5" t="n"/>
      <c r="D180" s="5" t="n"/>
      <c r="E180" s="5" t="n"/>
      <c r="F180" s="6">
        <f>IF($C180="","",VLOOKUP($C180,'Account classes'!$A$6:$G$45,2,FALSE))</f>
        <v/>
      </c>
      <c r="G180" s="6">
        <f>IF($C180="","",VLOOKUP($C180,'Account classes'!$A$6:$G$45,3,FALSE))</f>
        <v/>
      </c>
      <c r="H180" s="6">
        <f>IF($C180="","",VLOOKUP($C180,'Account classes'!$A$6:$G$45,4,FALSE))</f>
        <v/>
      </c>
      <c r="I180" s="6">
        <f>IF($C180="","",VLOOKUP($C180,'Account classes'!$A$6:$G$45,5,FALSE))</f>
        <v/>
      </c>
      <c r="J180" s="6">
        <f>IF($C180="","",VLOOKUP($C180,'Account classes'!$A$6:$G$45,6,FALSE))</f>
        <v/>
      </c>
      <c r="K180" s="6">
        <f>IF(OR($A180="",$C180=""),"",IF(INT($A180/1000)=VLOOKUP($C180,'Account classes'!$A$6:$G$45,7,FALSE),"OK","Check range"))</f>
        <v/>
      </c>
      <c r="L180" s="6">
        <f>IF($A180="","",IF(COUNTIF($A$7:$A$206,$A180&amp;"")&gt;1,"Duplicate","OK"))</f>
        <v/>
      </c>
      <c r="M180" s="5" t="n"/>
      <c r="N180" s="13" t="n"/>
      <c r="O180" s="5" t="n"/>
      <c r="P180" s="6">
        <f>IF($N180="","",IF(COUNTIFS($A$7:$A$206,$N180&amp;"",$D$7:$D$206,"Heading")&gt;0,"OK","Parent not found"))</f>
        <v/>
      </c>
    </row>
    <row r="181">
      <c r="A181" s="13" t="n"/>
      <c r="B181" s="5" t="n"/>
      <c r="C181" s="5" t="n"/>
      <c r="D181" s="5" t="n"/>
      <c r="E181" s="5" t="n"/>
      <c r="F181" s="6">
        <f>IF($C181="","",VLOOKUP($C181,'Account classes'!$A$6:$G$45,2,FALSE))</f>
        <v/>
      </c>
      <c r="G181" s="6">
        <f>IF($C181="","",VLOOKUP($C181,'Account classes'!$A$6:$G$45,3,FALSE))</f>
        <v/>
      </c>
      <c r="H181" s="6">
        <f>IF($C181="","",VLOOKUP($C181,'Account classes'!$A$6:$G$45,4,FALSE))</f>
        <v/>
      </c>
      <c r="I181" s="6">
        <f>IF($C181="","",VLOOKUP($C181,'Account classes'!$A$6:$G$45,5,FALSE))</f>
        <v/>
      </c>
      <c r="J181" s="6">
        <f>IF($C181="","",VLOOKUP($C181,'Account classes'!$A$6:$G$45,6,FALSE))</f>
        <v/>
      </c>
      <c r="K181" s="6">
        <f>IF(OR($A181="",$C181=""),"",IF(INT($A181/1000)=VLOOKUP($C181,'Account classes'!$A$6:$G$45,7,FALSE),"OK","Check range"))</f>
        <v/>
      </c>
      <c r="L181" s="6">
        <f>IF($A181="","",IF(COUNTIF($A$7:$A$206,$A181&amp;"")&gt;1,"Duplicate","OK"))</f>
        <v/>
      </c>
      <c r="M181" s="5" t="n"/>
      <c r="N181" s="13" t="n"/>
      <c r="O181" s="5" t="n"/>
      <c r="P181" s="6">
        <f>IF($N181="","",IF(COUNTIFS($A$7:$A$206,$N181&amp;"",$D$7:$D$206,"Heading")&gt;0,"OK","Parent not found"))</f>
        <v/>
      </c>
    </row>
    <row r="182">
      <c r="A182" s="13" t="n"/>
      <c r="B182" s="5" t="n"/>
      <c r="C182" s="5" t="n"/>
      <c r="D182" s="5" t="n"/>
      <c r="E182" s="5" t="n"/>
      <c r="F182" s="6">
        <f>IF($C182="","",VLOOKUP($C182,'Account classes'!$A$6:$G$45,2,FALSE))</f>
        <v/>
      </c>
      <c r="G182" s="6">
        <f>IF($C182="","",VLOOKUP($C182,'Account classes'!$A$6:$G$45,3,FALSE))</f>
        <v/>
      </c>
      <c r="H182" s="6">
        <f>IF($C182="","",VLOOKUP($C182,'Account classes'!$A$6:$G$45,4,FALSE))</f>
        <v/>
      </c>
      <c r="I182" s="6">
        <f>IF($C182="","",VLOOKUP($C182,'Account classes'!$A$6:$G$45,5,FALSE))</f>
        <v/>
      </c>
      <c r="J182" s="6">
        <f>IF($C182="","",VLOOKUP($C182,'Account classes'!$A$6:$G$45,6,FALSE))</f>
        <v/>
      </c>
      <c r="K182" s="6">
        <f>IF(OR($A182="",$C182=""),"",IF(INT($A182/1000)=VLOOKUP($C182,'Account classes'!$A$6:$G$45,7,FALSE),"OK","Check range"))</f>
        <v/>
      </c>
      <c r="L182" s="6">
        <f>IF($A182="","",IF(COUNTIF($A$7:$A$206,$A182&amp;"")&gt;1,"Duplicate","OK"))</f>
        <v/>
      </c>
      <c r="M182" s="5" t="n"/>
      <c r="N182" s="13" t="n"/>
      <c r="O182" s="5" t="n"/>
      <c r="P182" s="6">
        <f>IF($N182="","",IF(COUNTIFS($A$7:$A$206,$N182&amp;"",$D$7:$D$206,"Heading")&gt;0,"OK","Parent not found"))</f>
        <v/>
      </c>
    </row>
    <row r="183">
      <c r="A183" s="13" t="n"/>
      <c r="B183" s="5" t="n"/>
      <c r="C183" s="5" t="n"/>
      <c r="D183" s="5" t="n"/>
      <c r="E183" s="5" t="n"/>
      <c r="F183" s="6">
        <f>IF($C183="","",VLOOKUP($C183,'Account classes'!$A$6:$G$45,2,FALSE))</f>
        <v/>
      </c>
      <c r="G183" s="6">
        <f>IF($C183="","",VLOOKUP($C183,'Account classes'!$A$6:$G$45,3,FALSE))</f>
        <v/>
      </c>
      <c r="H183" s="6">
        <f>IF($C183="","",VLOOKUP($C183,'Account classes'!$A$6:$G$45,4,FALSE))</f>
        <v/>
      </c>
      <c r="I183" s="6">
        <f>IF($C183="","",VLOOKUP($C183,'Account classes'!$A$6:$G$45,5,FALSE))</f>
        <v/>
      </c>
      <c r="J183" s="6">
        <f>IF($C183="","",VLOOKUP($C183,'Account classes'!$A$6:$G$45,6,FALSE))</f>
        <v/>
      </c>
      <c r="K183" s="6">
        <f>IF(OR($A183="",$C183=""),"",IF(INT($A183/1000)=VLOOKUP($C183,'Account classes'!$A$6:$G$45,7,FALSE),"OK","Check range"))</f>
        <v/>
      </c>
      <c r="L183" s="6">
        <f>IF($A183="","",IF(COUNTIF($A$7:$A$206,$A183&amp;"")&gt;1,"Duplicate","OK"))</f>
        <v/>
      </c>
      <c r="M183" s="5" t="n"/>
      <c r="N183" s="13" t="n"/>
      <c r="O183" s="5" t="n"/>
      <c r="P183" s="6">
        <f>IF($N183="","",IF(COUNTIFS($A$7:$A$206,$N183&amp;"",$D$7:$D$206,"Heading")&gt;0,"OK","Parent not found"))</f>
        <v/>
      </c>
    </row>
    <row r="184">
      <c r="A184" s="13" t="n"/>
      <c r="B184" s="5" t="n"/>
      <c r="C184" s="5" t="n"/>
      <c r="D184" s="5" t="n"/>
      <c r="E184" s="5" t="n"/>
      <c r="F184" s="6">
        <f>IF($C184="","",VLOOKUP($C184,'Account classes'!$A$6:$G$45,2,FALSE))</f>
        <v/>
      </c>
      <c r="G184" s="6">
        <f>IF($C184="","",VLOOKUP($C184,'Account classes'!$A$6:$G$45,3,FALSE))</f>
        <v/>
      </c>
      <c r="H184" s="6">
        <f>IF($C184="","",VLOOKUP($C184,'Account classes'!$A$6:$G$45,4,FALSE))</f>
        <v/>
      </c>
      <c r="I184" s="6">
        <f>IF($C184="","",VLOOKUP($C184,'Account classes'!$A$6:$G$45,5,FALSE))</f>
        <v/>
      </c>
      <c r="J184" s="6">
        <f>IF($C184="","",VLOOKUP($C184,'Account classes'!$A$6:$G$45,6,FALSE))</f>
        <v/>
      </c>
      <c r="K184" s="6">
        <f>IF(OR($A184="",$C184=""),"",IF(INT($A184/1000)=VLOOKUP($C184,'Account classes'!$A$6:$G$45,7,FALSE),"OK","Check range"))</f>
        <v/>
      </c>
      <c r="L184" s="6">
        <f>IF($A184="","",IF(COUNTIF($A$7:$A$206,$A184&amp;"")&gt;1,"Duplicate","OK"))</f>
        <v/>
      </c>
      <c r="M184" s="5" t="n"/>
      <c r="N184" s="13" t="n"/>
      <c r="O184" s="5" t="n"/>
      <c r="P184" s="6">
        <f>IF($N184="","",IF(COUNTIFS($A$7:$A$206,$N184&amp;"",$D$7:$D$206,"Heading")&gt;0,"OK","Parent not found"))</f>
        <v/>
      </c>
    </row>
    <row r="185">
      <c r="A185" s="13" t="n"/>
      <c r="B185" s="5" t="n"/>
      <c r="C185" s="5" t="n"/>
      <c r="D185" s="5" t="n"/>
      <c r="E185" s="5" t="n"/>
      <c r="F185" s="6">
        <f>IF($C185="","",VLOOKUP($C185,'Account classes'!$A$6:$G$45,2,FALSE))</f>
        <v/>
      </c>
      <c r="G185" s="6">
        <f>IF($C185="","",VLOOKUP($C185,'Account classes'!$A$6:$G$45,3,FALSE))</f>
        <v/>
      </c>
      <c r="H185" s="6">
        <f>IF($C185="","",VLOOKUP($C185,'Account classes'!$A$6:$G$45,4,FALSE))</f>
        <v/>
      </c>
      <c r="I185" s="6">
        <f>IF($C185="","",VLOOKUP($C185,'Account classes'!$A$6:$G$45,5,FALSE))</f>
        <v/>
      </c>
      <c r="J185" s="6">
        <f>IF($C185="","",VLOOKUP($C185,'Account classes'!$A$6:$G$45,6,FALSE))</f>
        <v/>
      </c>
      <c r="K185" s="6">
        <f>IF(OR($A185="",$C185=""),"",IF(INT($A185/1000)=VLOOKUP($C185,'Account classes'!$A$6:$G$45,7,FALSE),"OK","Check range"))</f>
        <v/>
      </c>
      <c r="L185" s="6">
        <f>IF($A185="","",IF(COUNTIF($A$7:$A$206,$A185&amp;"")&gt;1,"Duplicate","OK"))</f>
        <v/>
      </c>
      <c r="M185" s="5" t="n"/>
      <c r="N185" s="13" t="n"/>
      <c r="O185" s="5" t="n"/>
      <c r="P185" s="6">
        <f>IF($N185="","",IF(COUNTIFS($A$7:$A$206,$N185&amp;"",$D$7:$D$206,"Heading")&gt;0,"OK","Parent not found"))</f>
        <v/>
      </c>
    </row>
    <row r="186">
      <c r="A186" s="13" t="n"/>
      <c r="B186" s="5" t="n"/>
      <c r="C186" s="5" t="n"/>
      <c r="D186" s="5" t="n"/>
      <c r="E186" s="5" t="n"/>
      <c r="F186" s="6">
        <f>IF($C186="","",VLOOKUP($C186,'Account classes'!$A$6:$G$45,2,FALSE))</f>
        <v/>
      </c>
      <c r="G186" s="6">
        <f>IF($C186="","",VLOOKUP($C186,'Account classes'!$A$6:$G$45,3,FALSE))</f>
        <v/>
      </c>
      <c r="H186" s="6">
        <f>IF($C186="","",VLOOKUP($C186,'Account classes'!$A$6:$G$45,4,FALSE))</f>
        <v/>
      </c>
      <c r="I186" s="6">
        <f>IF($C186="","",VLOOKUP($C186,'Account classes'!$A$6:$G$45,5,FALSE))</f>
        <v/>
      </c>
      <c r="J186" s="6">
        <f>IF($C186="","",VLOOKUP($C186,'Account classes'!$A$6:$G$45,6,FALSE))</f>
        <v/>
      </c>
      <c r="K186" s="6">
        <f>IF(OR($A186="",$C186=""),"",IF(INT($A186/1000)=VLOOKUP($C186,'Account classes'!$A$6:$G$45,7,FALSE),"OK","Check range"))</f>
        <v/>
      </c>
      <c r="L186" s="6">
        <f>IF($A186="","",IF(COUNTIF($A$7:$A$206,$A186&amp;"")&gt;1,"Duplicate","OK"))</f>
        <v/>
      </c>
      <c r="M186" s="5" t="n"/>
      <c r="N186" s="13" t="n"/>
      <c r="O186" s="5" t="n"/>
      <c r="P186" s="6">
        <f>IF($N186="","",IF(COUNTIFS($A$7:$A$206,$N186&amp;"",$D$7:$D$206,"Heading")&gt;0,"OK","Parent not found"))</f>
        <v/>
      </c>
    </row>
    <row r="187">
      <c r="A187" s="13" t="n"/>
      <c r="B187" s="5" t="n"/>
      <c r="C187" s="5" t="n"/>
      <c r="D187" s="5" t="n"/>
      <c r="E187" s="5" t="n"/>
      <c r="F187" s="6">
        <f>IF($C187="","",VLOOKUP($C187,'Account classes'!$A$6:$G$45,2,FALSE))</f>
        <v/>
      </c>
      <c r="G187" s="6">
        <f>IF($C187="","",VLOOKUP($C187,'Account classes'!$A$6:$G$45,3,FALSE))</f>
        <v/>
      </c>
      <c r="H187" s="6">
        <f>IF($C187="","",VLOOKUP($C187,'Account classes'!$A$6:$G$45,4,FALSE))</f>
        <v/>
      </c>
      <c r="I187" s="6">
        <f>IF($C187="","",VLOOKUP($C187,'Account classes'!$A$6:$G$45,5,FALSE))</f>
        <v/>
      </c>
      <c r="J187" s="6">
        <f>IF($C187="","",VLOOKUP($C187,'Account classes'!$A$6:$G$45,6,FALSE))</f>
        <v/>
      </c>
      <c r="K187" s="6">
        <f>IF(OR($A187="",$C187=""),"",IF(INT($A187/1000)=VLOOKUP($C187,'Account classes'!$A$6:$G$45,7,FALSE),"OK","Check range"))</f>
        <v/>
      </c>
      <c r="L187" s="6">
        <f>IF($A187="","",IF(COUNTIF($A$7:$A$206,$A187&amp;"")&gt;1,"Duplicate","OK"))</f>
        <v/>
      </c>
      <c r="M187" s="5" t="n"/>
      <c r="N187" s="13" t="n"/>
      <c r="O187" s="5" t="n"/>
      <c r="P187" s="6">
        <f>IF($N187="","",IF(COUNTIFS($A$7:$A$206,$N187&amp;"",$D$7:$D$206,"Heading")&gt;0,"OK","Parent not found"))</f>
        <v/>
      </c>
    </row>
    <row r="188">
      <c r="A188" s="13" t="n"/>
      <c r="B188" s="5" t="n"/>
      <c r="C188" s="5" t="n"/>
      <c r="D188" s="5" t="n"/>
      <c r="E188" s="5" t="n"/>
      <c r="F188" s="6">
        <f>IF($C188="","",VLOOKUP($C188,'Account classes'!$A$6:$G$45,2,FALSE))</f>
        <v/>
      </c>
      <c r="G188" s="6">
        <f>IF($C188="","",VLOOKUP($C188,'Account classes'!$A$6:$G$45,3,FALSE))</f>
        <v/>
      </c>
      <c r="H188" s="6">
        <f>IF($C188="","",VLOOKUP($C188,'Account classes'!$A$6:$G$45,4,FALSE))</f>
        <v/>
      </c>
      <c r="I188" s="6">
        <f>IF($C188="","",VLOOKUP($C188,'Account classes'!$A$6:$G$45,5,FALSE))</f>
        <v/>
      </c>
      <c r="J188" s="6">
        <f>IF($C188="","",VLOOKUP($C188,'Account classes'!$A$6:$G$45,6,FALSE))</f>
        <v/>
      </c>
      <c r="K188" s="6">
        <f>IF(OR($A188="",$C188=""),"",IF(INT($A188/1000)=VLOOKUP($C188,'Account classes'!$A$6:$G$45,7,FALSE),"OK","Check range"))</f>
        <v/>
      </c>
      <c r="L188" s="6">
        <f>IF($A188="","",IF(COUNTIF($A$7:$A$206,$A188&amp;"")&gt;1,"Duplicate","OK"))</f>
        <v/>
      </c>
      <c r="M188" s="5" t="n"/>
      <c r="N188" s="13" t="n"/>
      <c r="O188" s="5" t="n"/>
      <c r="P188" s="6">
        <f>IF($N188="","",IF(COUNTIFS($A$7:$A$206,$N188&amp;"",$D$7:$D$206,"Heading")&gt;0,"OK","Parent not found"))</f>
        <v/>
      </c>
    </row>
    <row r="189">
      <c r="A189" s="13" t="n"/>
      <c r="B189" s="5" t="n"/>
      <c r="C189" s="5" t="n"/>
      <c r="D189" s="5" t="n"/>
      <c r="E189" s="5" t="n"/>
      <c r="F189" s="6">
        <f>IF($C189="","",VLOOKUP($C189,'Account classes'!$A$6:$G$45,2,FALSE))</f>
        <v/>
      </c>
      <c r="G189" s="6">
        <f>IF($C189="","",VLOOKUP($C189,'Account classes'!$A$6:$G$45,3,FALSE))</f>
        <v/>
      </c>
      <c r="H189" s="6">
        <f>IF($C189="","",VLOOKUP($C189,'Account classes'!$A$6:$G$45,4,FALSE))</f>
        <v/>
      </c>
      <c r="I189" s="6">
        <f>IF($C189="","",VLOOKUP($C189,'Account classes'!$A$6:$G$45,5,FALSE))</f>
        <v/>
      </c>
      <c r="J189" s="6">
        <f>IF($C189="","",VLOOKUP($C189,'Account classes'!$A$6:$G$45,6,FALSE))</f>
        <v/>
      </c>
      <c r="K189" s="6">
        <f>IF(OR($A189="",$C189=""),"",IF(INT($A189/1000)=VLOOKUP($C189,'Account classes'!$A$6:$G$45,7,FALSE),"OK","Check range"))</f>
        <v/>
      </c>
      <c r="L189" s="6">
        <f>IF($A189="","",IF(COUNTIF($A$7:$A$206,$A189&amp;"")&gt;1,"Duplicate","OK"))</f>
        <v/>
      </c>
      <c r="M189" s="5" t="n"/>
      <c r="N189" s="13" t="n"/>
      <c r="O189" s="5" t="n"/>
      <c r="P189" s="6">
        <f>IF($N189="","",IF(COUNTIFS($A$7:$A$206,$N189&amp;"",$D$7:$D$206,"Heading")&gt;0,"OK","Parent not found"))</f>
        <v/>
      </c>
    </row>
    <row r="190">
      <c r="A190" s="13" t="n"/>
      <c r="B190" s="5" t="n"/>
      <c r="C190" s="5" t="n"/>
      <c r="D190" s="5" t="n"/>
      <c r="E190" s="5" t="n"/>
      <c r="F190" s="6">
        <f>IF($C190="","",VLOOKUP($C190,'Account classes'!$A$6:$G$45,2,FALSE))</f>
        <v/>
      </c>
      <c r="G190" s="6">
        <f>IF($C190="","",VLOOKUP($C190,'Account classes'!$A$6:$G$45,3,FALSE))</f>
        <v/>
      </c>
      <c r="H190" s="6">
        <f>IF($C190="","",VLOOKUP($C190,'Account classes'!$A$6:$G$45,4,FALSE))</f>
        <v/>
      </c>
      <c r="I190" s="6">
        <f>IF($C190="","",VLOOKUP($C190,'Account classes'!$A$6:$G$45,5,FALSE))</f>
        <v/>
      </c>
      <c r="J190" s="6">
        <f>IF($C190="","",VLOOKUP($C190,'Account classes'!$A$6:$G$45,6,FALSE))</f>
        <v/>
      </c>
      <c r="K190" s="6">
        <f>IF(OR($A190="",$C190=""),"",IF(INT($A190/1000)=VLOOKUP($C190,'Account classes'!$A$6:$G$45,7,FALSE),"OK","Check range"))</f>
        <v/>
      </c>
      <c r="L190" s="6">
        <f>IF($A190="","",IF(COUNTIF($A$7:$A$206,$A190&amp;"")&gt;1,"Duplicate","OK"))</f>
        <v/>
      </c>
      <c r="M190" s="5" t="n"/>
      <c r="N190" s="13" t="n"/>
      <c r="O190" s="5" t="n"/>
      <c r="P190" s="6">
        <f>IF($N190="","",IF(COUNTIFS($A$7:$A$206,$N190&amp;"",$D$7:$D$206,"Heading")&gt;0,"OK","Parent not found"))</f>
        <v/>
      </c>
    </row>
    <row r="191">
      <c r="A191" s="13" t="n"/>
      <c r="B191" s="5" t="n"/>
      <c r="C191" s="5" t="n"/>
      <c r="D191" s="5" t="n"/>
      <c r="E191" s="5" t="n"/>
      <c r="F191" s="6">
        <f>IF($C191="","",VLOOKUP($C191,'Account classes'!$A$6:$G$45,2,FALSE))</f>
        <v/>
      </c>
      <c r="G191" s="6">
        <f>IF($C191="","",VLOOKUP($C191,'Account classes'!$A$6:$G$45,3,FALSE))</f>
        <v/>
      </c>
      <c r="H191" s="6">
        <f>IF($C191="","",VLOOKUP($C191,'Account classes'!$A$6:$G$45,4,FALSE))</f>
        <v/>
      </c>
      <c r="I191" s="6">
        <f>IF($C191="","",VLOOKUP($C191,'Account classes'!$A$6:$G$45,5,FALSE))</f>
        <v/>
      </c>
      <c r="J191" s="6">
        <f>IF($C191="","",VLOOKUP($C191,'Account classes'!$A$6:$G$45,6,FALSE))</f>
        <v/>
      </c>
      <c r="K191" s="6">
        <f>IF(OR($A191="",$C191=""),"",IF(INT($A191/1000)=VLOOKUP($C191,'Account classes'!$A$6:$G$45,7,FALSE),"OK","Check range"))</f>
        <v/>
      </c>
      <c r="L191" s="6">
        <f>IF($A191="","",IF(COUNTIF($A$7:$A$206,$A191&amp;"")&gt;1,"Duplicate","OK"))</f>
        <v/>
      </c>
      <c r="M191" s="5" t="n"/>
      <c r="N191" s="13" t="n"/>
      <c r="O191" s="5" t="n"/>
      <c r="P191" s="6">
        <f>IF($N191="","",IF(COUNTIFS($A$7:$A$206,$N191&amp;"",$D$7:$D$206,"Heading")&gt;0,"OK","Parent not found"))</f>
        <v/>
      </c>
    </row>
    <row r="192">
      <c r="A192" s="13" t="n"/>
      <c r="B192" s="5" t="n"/>
      <c r="C192" s="5" t="n"/>
      <c r="D192" s="5" t="n"/>
      <c r="E192" s="5" t="n"/>
      <c r="F192" s="6">
        <f>IF($C192="","",VLOOKUP($C192,'Account classes'!$A$6:$G$45,2,FALSE))</f>
        <v/>
      </c>
      <c r="G192" s="6">
        <f>IF($C192="","",VLOOKUP($C192,'Account classes'!$A$6:$G$45,3,FALSE))</f>
        <v/>
      </c>
      <c r="H192" s="6">
        <f>IF($C192="","",VLOOKUP($C192,'Account classes'!$A$6:$G$45,4,FALSE))</f>
        <v/>
      </c>
      <c r="I192" s="6">
        <f>IF($C192="","",VLOOKUP($C192,'Account classes'!$A$6:$G$45,5,FALSE))</f>
        <v/>
      </c>
      <c r="J192" s="6">
        <f>IF($C192="","",VLOOKUP($C192,'Account classes'!$A$6:$G$45,6,FALSE))</f>
        <v/>
      </c>
      <c r="K192" s="6">
        <f>IF(OR($A192="",$C192=""),"",IF(INT($A192/1000)=VLOOKUP($C192,'Account classes'!$A$6:$G$45,7,FALSE),"OK","Check range"))</f>
        <v/>
      </c>
      <c r="L192" s="6">
        <f>IF($A192="","",IF(COUNTIF($A$7:$A$206,$A192&amp;"")&gt;1,"Duplicate","OK"))</f>
        <v/>
      </c>
      <c r="M192" s="5" t="n"/>
      <c r="N192" s="13" t="n"/>
      <c r="O192" s="5" t="n"/>
      <c r="P192" s="6">
        <f>IF($N192="","",IF(COUNTIFS($A$7:$A$206,$N192&amp;"",$D$7:$D$206,"Heading")&gt;0,"OK","Parent not found"))</f>
        <v/>
      </c>
    </row>
    <row r="193">
      <c r="A193" s="13" t="n"/>
      <c r="B193" s="5" t="n"/>
      <c r="C193" s="5" t="n"/>
      <c r="D193" s="5" t="n"/>
      <c r="E193" s="5" t="n"/>
      <c r="F193" s="6">
        <f>IF($C193="","",VLOOKUP($C193,'Account classes'!$A$6:$G$45,2,FALSE))</f>
        <v/>
      </c>
      <c r="G193" s="6">
        <f>IF($C193="","",VLOOKUP($C193,'Account classes'!$A$6:$G$45,3,FALSE))</f>
        <v/>
      </c>
      <c r="H193" s="6">
        <f>IF($C193="","",VLOOKUP($C193,'Account classes'!$A$6:$G$45,4,FALSE))</f>
        <v/>
      </c>
      <c r="I193" s="6">
        <f>IF($C193="","",VLOOKUP($C193,'Account classes'!$A$6:$G$45,5,FALSE))</f>
        <v/>
      </c>
      <c r="J193" s="6">
        <f>IF($C193="","",VLOOKUP($C193,'Account classes'!$A$6:$G$45,6,FALSE))</f>
        <v/>
      </c>
      <c r="K193" s="6">
        <f>IF(OR($A193="",$C193=""),"",IF(INT($A193/1000)=VLOOKUP($C193,'Account classes'!$A$6:$G$45,7,FALSE),"OK","Check range"))</f>
        <v/>
      </c>
      <c r="L193" s="6">
        <f>IF($A193="","",IF(COUNTIF($A$7:$A$206,$A193&amp;"")&gt;1,"Duplicate","OK"))</f>
        <v/>
      </c>
      <c r="M193" s="5" t="n"/>
      <c r="N193" s="13" t="n"/>
      <c r="O193" s="5" t="n"/>
      <c r="P193" s="6">
        <f>IF($N193="","",IF(COUNTIFS($A$7:$A$206,$N193&amp;"",$D$7:$D$206,"Heading")&gt;0,"OK","Parent not found"))</f>
        <v/>
      </c>
    </row>
    <row r="194">
      <c r="A194" s="13" t="n"/>
      <c r="B194" s="5" t="n"/>
      <c r="C194" s="5" t="n"/>
      <c r="D194" s="5" t="n"/>
      <c r="E194" s="5" t="n"/>
      <c r="F194" s="6">
        <f>IF($C194="","",VLOOKUP($C194,'Account classes'!$A$6:$G$45,2,FALSE))</f>
        <v/>
      </c>
      <c r="G194" s="6">
        <f>IF($C194="","",VLOOKUP($C194,'Account classes'!$A$6:$G$45,3,FALSE))</f>
        <v/>
      </c>
      <c r="H194" s="6">
        <f>IF($C194="","",VLOOKUP($C194,'Account classes'!$A$6:$G$45,4,FALSE))</f>
        <v/>
      </c>
      <c r="I194" s="6">
        <f>IF($C194="","",VLOOKUP($C194,'Account classes'!$A$6:$G$45,5,FALSE))</f>
        <v/>
      </c>
      <c r="J194" s="6">
        <f>IF($C194="","",VLOOKUP($C194,'Account classes'!$A$6:$G$45,6,FALSE))</f>
        <v/>
      </c>
      <c r="K194" s="6">
        <f>IF(OR($A194="",$C194=""),"",IF(INT($A194/1000)=VLOOKUP($C194,'Account classes'!$A$6:$G$45,7,FALSE),"OK","Check range"))</f>
        <v/>
      </c>
      <c r="L194" s="6">
        <f>IF($A194="","",IF(COUNTIF($A$7:$A$206,$A194&amp;"")&gt;1,"Duplicate","OK"))</f>
        <v/>
      </c>
      <c r="M194" s="5" t="n"/>
      <c r="N194" s="13" t="n"/>
      <c r="O194" s="5" t="n"/>
      <c r="P194" s="6">
        <f>IF($N194="","",IF(COUNTIFS($A$7:$A$206,$N194&amp;"",$D$7:$D$206,"Heading")&gt;0,"OK","Parent not found"))</f>
        <v/>
      </c>
    </row>
    <row r="195">
      <c r="A195" s="13" t="n"/>
      <c r="B195" s="5" t="n"/>
      <c r="C195" s="5" t="n"/>
      <c r="D195" s="5" t="n"/>
      <c r="E195" s="5" t="n"/>
      <c r="F195" s="6">
        <f>IF($C195="","",VLOOKUP($C195,'Account classes'!$A$6:$G$45,2,FALSE))</f>
        <v/>
      </c>
      <c r="G195" s="6">
        <f>IF($C195="","",VLOOKUP($C195,'Account classes'!$A$6:$G$45,3,FALSE))</f>
        <v/>
      </c>
      <c r="H195" s="6">
        <f>IF($C195="","",VLOOKUP($C195,'Account classes'!$A$6:$G$45,4,FALSE))</f>
        <v/>
      </c>
      <c r="I195" s="6">
        <f>IF($C195="","",VLOOKUP($C195,'Account classes'!$A$6:$G$45,5,FALSE))</f>
        <v/>
      </c>
      <c r="J195" s="6">
        <f>IF($C195="","",VLOOKUP($C195,'Account classes'!$A$6:$G$45,6,FALSE))</f>
        <v/>
      </c>
      <c r="K195" s="6">
        <f>IF(OR($A195="",$C195=""),"",IF(INT($A195/1000)=VLOOKUP($C195,'Account classes'!$A$6:$G$45,7,FALSE),"OK","Check range"))</f>
        <v/>
      </c>
      <c r="L195" s="6">
        <f>IF($A195="","",IF(COUNTIF($A$7:$A$206,$A195&amp;"")&gt;1,"Duplicate","OK"))</f>
        <v/>
      </c>
      <c r="M195" s="5" t="n"/>
      <c r="N195" s="13" t="n"/>
      <c r="O195" s="5" t="n"/>
      <c r="P195" s="6">
        <f>IF($N195="","",IF(COUNTIFS($A$7:$A$206,$N195&amp;"",$D$7:$D$206,"Heading")&gt;0,"OK","Parent not found"))</f>
        <v/>
      </c>
    </row>
    <row r="196">
      <c r="A196" s="13" t="n"/>
      <c r="B196" s="5" t="n"/>
      <c r="C196" s="5" t="n"/>
      <c r="D196" s="5" t="n"/>
      <c r="E196" s="5" t="n"/>
      <c r="F196" s="6">
        <f>IF($C196="","",VLOOKUP($C196,'Account classes'!$A$6:$G$45,2,FALSE))</f>
        <v/>
      </c>
      <c r="G196" s="6">
        <f>IF($C196="","",VLOOKUP($C196,'Account classes'!$A$6:$G$45,3,FALSE))</f>
        <v/>
      </c>
      <c r="H196" s="6">
        <f>IF($C196="","",VLOOKUP($C196,'Account classes'!$A$6:$G$45,4,FALSE))</f>
        <v/>
      </c>
      <c r="I196" s="6">
        <f>IF($C196="","",VLOOKUP($C196,'Account classes'!$A$6:$G$45,5,FALSE))</f>
        <v/>
      </c>
      <c r="J196" s="6">
        <f>IF($C196="","",VLOOKUP($C196,'Account classes'!$A$6:$G$45,6,FALSE))</f>
        <v/>
      </c>
      <c r="K196" s="6">
        <f>IF(OR($A196="",$C196=""),"",IF(INT($A196/1000)=VLOOKUP($C196,'Account classes'!$A$6:$G$45,7,FALSE),"OK","Check range"))</f>
        <v/>
      </c>
      <c r="L196" s="6">
        <f>IF($A196="","",IF(COUNTIF($A$7:$A$206,$A196&amp;"")&gt;1,"Duplicate","OK"))</f>
        <v/>
      </c>
      <c r="M196" s="5" t="n"/>
      <c r="N196" s="13" t="n"/>
      <c r="O196" s="5" t="n"/>
      <c r="P196" s="6">
        <f>IF($N196="","",IF(COUNTIFS($A$7:$A$206,$N196&amp;"",$D$7:$D$206,"Heading")&gt;0,"OK","Parent not found"))</f>
        <v/>
      </c>
    </row>
    <row r="197">
      <c r="A197" s="13" t="n"/>
      <c r="B197" s="5" t="n"/>
      <c r="C197" s="5" t="n"/>
      <c r="D197" s="5" t="n"/>
      <c r="E197" s="5" t="n"/>
      <c r="F197" s="6">
        <f>IF($C197="","",VLOOKUP($C197,'Account classes'!$A$6:$G$45,2,FALSE))</f>
        <v/>
      </c>
      <c r="G197" s="6">
        <f>IF($C197="","",VLOOKUP($C197,'Account classes'!$A$6:$G$45,3,FALSE))</f>
        <v/>
      </c>
      <c r="H197" s="6">
        <f>IF($C197="","",VLOOKUP($C197,'Account classes'!$A$6:$G$45,4,FALSE))</f>
        <v/>
      </c>
      <c r="I197" s="6">
        <f>IF($C197="","",VLOOKUP($C197,'Account classes'!$A$6:$G$45,5,FALSE))</f>
        <v/>
      </c>
      <c r="J197" s="6">
        <f>IF($C197="","",VLOOKUP($C197,'Account classes'!$A$6:$G$45,6,FALSE))</f>
        <v/>
      </c>
      <c r="K197" s="6">
        <f>IF(OR($A197="",$C197=""),"",IF(INT($A197/1000)=VLOOKUP($C197,'Account classes'!$A$6:$G$45,7,FALSE),"OK","Check range"))</f>
        <v/>
      </c>
      <c r="L197" s="6">
        <f>IF($A197="","",IF(COUNTIF($A$7:$A$206,$A197&amp;"")&gt;1,"Duplicate","OK"))</f>
        <v/>
      </c>
      <c r="M197" s="5" t="n"/>
      <c r="N197" s="13" t="n"/>
      <c r="O197" s="5" t="n"/>
      <c r="P197" s="6">
        <f>IF($N197="","",IF(COUNTIFS($A$7:$A$206,$N197&amp;"",$D$7:$D$206,"Heading")&gt;0,"OK","Parent not found"))</f>
        <v/>
      </c>
    </row>
    <row r="198">
      <c r="A198" s="13" t="n"/>
      <c r="B198" s="5" t="n"/>
      <c r="C198" s="5" t="n"/>
      <c r="D198" s="5" t="n"/>
      <c r="E198" s="5" t="n"/>
      <c r="F198" s="6">
        <f>IF($C198="","",VLOOKUP($C198,'Account classes'!$A$6:$G$45,2,FALSE))</f>
        <v/>
      </c>
      <c r="G198" s="6">
        <f>IF($C198="","",VLOOKUP($C198,'Account classes'!$A$6:$G$45,3,FALSE))</f>
        <v/>
      </c>
      <c r="H198" s="6">
        <f>IF($C198="","",VLOOKUP($C198,'Account classes'!$A$6:$G$45,4,FALSE))</f>
        <v/>
      </c>
      <c r="I198" s="6">
        <f>IF($C198="","",VLOOKUP($C198,'Account classes'!$A$6:$G$45,5,FALSE))</f>
        <v/>
      </c>
      <c r="J198" s="6">
        <f>IF($C198="","",VLOOKUP($C198,'Account classes'!$A$6:$G$45,6,FALSE))</f>
        <v/>
      </c>
      <c r="K198" s="6">
        <f>IF(OR($A198="",$C198=""),"",IF(INT($A198/1000)=VLOOKUP($C198,'Account classes'!$A$6:$G$45,7,FALSE),"OK","Check range"))</f>
        <v/>
      </c>
      <c r="L198" s="6">
        <f>IF($A198="","",IF(COUNTIF($A$7:$A$206,$A198&amp;"")&gt;1,"Duplicate","OK"))</f>
        <v/>
      </c>
      <c r="M198" s="5" t="n"/>
      <c r="N198" s="13" t="n"/>
      <c r="O198" s="5" t="n"/>
      <c r="P198" s="6">
        <f>IF($N198="","",IF(COUNTIFS($A$7:$A$206,$N198&amp;"",$D$7:$D$206,"Heading")&gt;0,"OK","Parent not found"))</f>
        <v/>
      </c>
    </row>
    <row r="199">
      <c r="A199" s="13" t="n"/>
      <c r="B199" s="5" t="n"/>
      <c r="C199" s="5" t="n"/>
      <c r="D199" s="5" t="n"/>
      <c r="E199" s="5" t="n"/>
      <c r="F199" s="6">
        <f>IF($C199="","",VLOOKUP($C199,'Account classes'!$A$6:$G$45,2,FALSE))</f>
        <v/>
      </c>
      <c r="G199" s="6">
        <f>IF($C199="","",VLOOKUP($C199,'Account classes'!$A$6:$G$45,3,FALSE))</f>
        <v/>
      </c>
      <c r="H199" s="6">
        <f>IF($C199="","",VLOOKUP($C199,'Account classes'!$A$6:$G$45,4,FALSE))</f>
        <v/>
      </c>
      <c r="I199" s="6">
        <f>IF($C199="","",VLOOKUP($C199,'Account classes'!$A$6:$G$45,5,FALSE))</f>
        <v/>
      </c>
      <c r="J199" s="6">
        <f>IF($C199="","",VLOOKUP($C199,'Account classes'!$A$6:$G$45,6,FALSE))</f>
        <v/>
      </c>
      <c r="K199" s="6">
        <f>IF(OR($A199="",$C199=""),"",IF(INT($A199/1000)=VLOOKUP($C199,'Account classes'!$A$6:$G$45,7,FALSE),"OK","Check range"))</f>
        <v/>
      </c>
      <c r="L199" s="6">
        <f>IF($A199="","",IF(COUNTIF($A$7:$A$206,$A199&amp;"")&gt;1,"Duplicate","OK"))</f>
        <v/>
      </c>
      <c r="M199" s="5" t="n"/>
      <c r="N199" s="13" t="n"/>
      <c r="O199" s="5" t="n"/>
      <c r="P199" s="6">
        <f>IF($N199="","",IF(COUNTIFS($A$7:$A$206,$N199&amp;"",$D$7:$D$206,"Heading")&gt;0,"OK","Parent not found"))</f>
        <v/>
      </c>
    </row>
    <row r="200">
      <c r="A200" s="13" t="n"/>
      <c r="B200" s="5" t="n"/>
      <c r="C200" s="5" t="n"/>
      <c r="D200" s="5" t="n"/>
      <c r="E200" s="5" t="n"/>
      <c r="F200" s="6">
        <f>IF($C200="","",VLOOKUP($C200,'Account classes'!$A$6:$G$45,2,FALSE))</f>
        <v/>
      </c>
      <c r="G200" s="6">
        <f>IF($C200="","",VLOOKUP($C200,'Account classes'!$A$6:$G$45,3,FALSE))</f>
        <v/>
      </c>
      <c r="H200" s="6">
        <f>IF($C200="","",VLOOKUP($C200,'Account classes'!$A$6:$G$45,4,FALSE))</f>
        <v/>
      </c>
      <c r="I200" s="6">
        <f>IF($C200="","",VLOOKUP($C200,'Account classes'!$A$6:$G$45,5,FALSE))</f>
        <v/>
      </c>
      <c r="J200" s="6">
        <f>IF($C200="","",VLOOKUP($C200,'Account classes'!$A$6:$G$45,6,FALSE))</f>
        <v/>
      </c>
      <c r="K200" s="6">
        <f>IF(OR($A200="",$C200=""),"",IF(INT($A200/1000)=VLOOKUP($C200,'Account classes'!$A$6:$G$45,7,FALSE),"OK","Check range"))</f>
        <v/>
      </c>
      <c r="L200" s="6">
        <f>IF($A200="","",IF(COUNTIF($A$7:$A$206,$A200&amp;"")&gt;1,"Duplicate","OK"))</f>
        <v/>
      </c>
      <c r="M200" s="5" t="n"/>
      <c r="N200" s="13" t="n"/>
      <c r="O200" s="5" t="n"/>
      <c r="P200" s="6">
        <f>IF($N200="","",IF(COUNTIFS($A$7:$A$206,$N200&amp;"",$D$7:$D$206,"Heading")&gt;0,"OK","Parent not found"))</f>
        <v/>
      </c>
    </row>
    <row r="201">
      <c r="A201" s="13" t="n"/>
      <c r="B201" s="5" t="n"/>
      <c r="C201" s="5" t="n"/>
      <c r="D201" s="5" t="n"/>
      <c r="E201" s="5" t="n"/>
      <c r="F201" s="6">
        <f>IF($C201="","",VLOOKUP($C201,'Account classes'!$A$6:$G$45,2,FALSE))</f>
        <v/>
      </c>
      <c r="G201" s="6">
        <f>IF($C201="","",VLOOKUP($C201,'Account classes'!$A$6:$G$45,3,FALSE))</f>
        <v/>
      </c>
      <c r="H201" s="6">
        <f>IF($C201="","",VLOOKUP($C201,'Account classes'!$A$6:$G$45,4,FALSE))</f>
        <v/>
      </c>
      <c r="I201" s="6">
        <f>IF($C201="","",VLOOKUP($C201,'Account classes'!$A$6:$G$45,5,FALSE))</f>
        <v/>
      </c>
      <c r="J201" s="6">
        <f>IF($C201="","",VLOOKUP($C201,'Account classes'!$A$6:$G$45,6,FALSE))</f>
        <v/>
      </c>
      <c r="K201" s="6">
        <f>IF(OR($A201="",$C201=""),"",IF(INT($A201/1000)=VLOOKUP($C201,'Account classes'!$A$6:$G$45,7,FALSE),"OK","Check range"))</f>
        <v/>
      </c>
      <c r="L201" s="6">
        <f>IF($A201="","",IF(COUNTIF($A$7:$A$206,$A201&amp;"")&gt;1,"Duplicate","OK"))</f>
        <v/>
      </c>
      <c r="M201" s="5" t="n"/>
      <c r="N201" s="13" t="n"/>
      <c r="O201" s="5" t="n"/>
      <c r="P201" s="6">
        <f>IF($N201="","",IF(COUNTIFS($A$7:$A$206,$N201&amp;"",$D$7:$D$206,"Heading")&gt;0,"OK","Parent not found"))</f>
        <v/>
      </c>
    </row>
    <row r="202">
      <c r="A202" s="13" t="n"/>
      <c r="B202" s="5" t="n"/>
      <c r="C202" s="5" t="n"/>
      <c r="D202" s="5" t="n"/>
      <c r="E202" s="5" t="n"/>
      <c r="F202" s="6">
        <f>IF($C202="","",VLOOKUP($C202,'Account classes'!$A$6:$G$45,2,FALSE))</f>
        <v/>
      </c>
      <c r="G202" s="6">
        <f>IF($C202="","",VLOOKUP($C202,'Account classes'!$A$6:$G$45,3,FALSE))</f>
        <v/>
      </c>
      <c r="H202" s="6">
        <f>IF($C202="","",VLOOKUP($C202,'Account classes'!$A$6:$G$45,4,FALSE))</f>
        <v/>
      </c>
      <c r="I202" s="6">
        <f>IF($C202="","",VLOOKUP($C202,'Account classes'!$A$6:$G$45,5,FALSE))</f>
        <v/>
      </c>
      <c r="J202" s="6">
        <f>IF($C202="","",VLOOKUP($C202,'Account classes'!$A$6:$G$45,6,FALSE))</f>
        <v/>
      </c>
      <c r="K202" s="6">
        <f>IF(OR($A202="",$C202=""),"",IF(INT($A202/1000)=VLOOKUP($C202,'Account classes'!$A$6:$G$45,7,FALSE),"OK","Check range"))</f>
        <v/>
      </c>
      <c r="L202" s="6">
        <f>IF($A202="","",IF(COUNTIF($A$7:$A$206,$A202&amp;"")&gt;1,"Duplicate","OK"))</f>
        <v/>
      </c>
      <c r="M202" s="5" t="n"/>
      <c r="N202" s="13" t="n"/>
      <c r="O202" s="5" t="n"/>
      <c r="P202" s="6">
        <f>IF($N202="","",IF(COUNTIFS($A$7:$A$206,$N202&amp;"",$D$7:$D$206,"Heading")&gt;0,"OK","Parent not found"))</f>
        <v/>
      </c>
    </row>
    <row r="203">
      <c r="A203" s="13" t="n"/>
      <c r="B203" s="5" t="n"/>
      <c r="C203" s="5" t="n"/>
      <c r="D203" s="5" t="n"/>
      <c r="E203" s="5" t="n"/>
      <c r="F203" s="6">
        <f>IF($C203="","",VLOOKUP($C203,'Account classes'!$A$6:$G$45,2,FALSE))</f>
        <v/>
      </c>
      <c r="G203" s="6">
        <f>IF($C203="","",VLOOKUP($C203,'Account classes'!$A$6:$G$45,3,FALSE))</f>
        <v/>
      </c>
      <c r="H203" s="6">
        <f>IF($C203="","",VLOOKUP($C203,'Account classes'!$A$6:$G$45,4,FALSE))</f>
        <v/>
      </c>
      <c r="I203" s="6">
        <f>IF($C203="","",VLOOKUP($C203,'Account classes'!$A$6:$G$45,5,FALSE))</f>
        <v/>
      </c>
      <c r="J203" s="6">
        <f>IF($C203="","",VLOOKUP($C203,'Account classes'!$A$6:$G$45,6,FALSE))</f>
        <v/>
      </c>
      <c r="K203" s="6">
        <f>IF(OR($A203="",$C203=""),"",IF(INT($A203/1000)=VLOOKUP($C203,'Account classes'!$A$6:$G$45,7,FALSE),"OK","Check range"))</f>
        <v/>
      </c>
      <c r="L203" s="6">
        <f>IF($A203="","",IF(COUNTIF($A$7:$A$206,$A203&amp;"")&gt;1,"Duplicate","OK"))</f>
        <v/>
      </c>
      <c r="M203" s="5" t="n"/>
      <c r="N203" s="13" t="n"/>
      <c r="O203" s="5" t="n"/>
      <c r="P203" s="6">
        <f>IF($N203="","",IF(COUNTIFS($A$7:$A$206,$N203&amp;"",$D$7:$D$206,"Heading")&gt;0,"OK","Parent not found"))</f>
        <v/>
      </c>
    </row>
    <row r="204">
      <c r="A204" s="13" t="n"/>
      <c r="B204" s="5" t="n"/>
      <c r="C204" s="5" t="n"/>
      <c r="D204" s="5" t="n"/>
      <c r="E204" s="5" t="n"/>
      <c r="F204" s="6">
        <f>IF($C204="","",VLOOKUP($C204,'Account classes'!$A$6:$G$45,2,FALSE))</f>
        <v/>
      </c>
      <c r="G204" s="6">
        <f>IF($C204="","",VLOOKUP($C204,'Account classes'!$A$6:$G$45,3,FALSE))</f>
        <v/>
      </c>
      <c r="H204" s="6">
        <f>IF($C204="","",VLOOKUP($C204,'Account classes'!$A$6:$G$45,4,FALSE))</f>
        <v/>
      </c>
      <c r="I204" s="6">
        <f>IF($C204="","",VLOOKUP($C204,'Account classes'!$A$6:$G$45,5,FALSE))</f>
        <v/>
      </c>
      <c r="J204" s="6">
        <f>IF($C204="","",VLOOKUP($C204,'Account classes'!$A$6:$G$45,6,FALSE))</f>
        <v/>
      </c>
      <c r="K204" s="6">
        <f>IF(OR($A204="",$C204=""),"",IF(INT($A204/1000)=VLOOKUP($C204,'Account classes'!$A$6:$G$45,7,FALSE),"OK","Check range"))</f>
        <v/>
      </c>
      <c r="L204" s="6">
        <f>IF($A204="","",IF(COUNTIF($A$7:$A$206,$A204&amp;"")&gt;1,"Duplicate","OK"))</f>
        <v/>
      </c>
      <c r="M204" s="5" t="n"/>
      <c r="N204" s="13" t="n"/>
      <c r="O204" s="5" t="n"/>
      <c r="P204" s="6">
        <f>IF($N204="","",IF(COUNTIFS($A$7:$A$206,$N204&amp;"",$D$7:$D$206,"Heading")&gt;0,"OK","Parent not found"))</f>
        <v/>
      </c>
    </row>
    <row r="205">
      <c r="A205" s="13" t="n"/>
      <c r="B205" s="5" t="n"/>
      <c r="C205" s="5" t="n"/>
      <c r="D205" s="5" t="n"/>
      <c r="E205" s="5" t="n"/>
      <c r="F205" s="6">
        <f>IF($C205="","",VLOOKUP($C205,'Account classes'!$A$6:$G$45,2,FALSE))</f>
        <v/>
      </c>
      <c r="G205" s="6">
        <f>IF($C205="","",VLOOKUP($C205,'Account classes'!$A$6:$G$45,3,FALSE))</f>
        <v/>
      </c>
      <c r="H205" s="6">
        <f>IF($C205="","",VLOOKUP($C205,'Account classes'!$A$6:$G$45,4,FALSE))</f>
        <v/>
      </c>
      <c r="I205" s="6">
        <f>IF($C205="","",VLOOKUP($C205,'Account classes'!$A$6:$G$45,5,FALSE))</f>
        <v/>
      </c>
      <c r="J205" s="6">
        <f>IF($C205="","",VLOOKUP($C205,'Account classes'!$A$6:$G$45,6,FALSE))</f>
        <v/>
      </c>
      <c r="K205" s="6">
        <f>IF(OR($A205="",$C205=""),"",IF(INT($A205/1000)=VLOOKUP($C205,'Account classes'!$A$6:$G$45,7,FALSE),"OK","Check range"))</f>
        <v/>
      </c>
      <c r="L205" s="6">
        <f>IF($A205="","",IF(COUNTIF($A$7:$A$206,$A205&amp;"")&gt;1,"Duplicate","OK"))</f>
        <v/>
      </c>
      <c r="M205" s="5" t="n"/>
      <c r="N205" s="13" t="n"/>
      <c r="O205" s="5" t="n"/>
      <c r="P205" s="6">
        <f>IF($N205="","",IF(COUNTIFS($A$7:$A$206,$N205&amp;"",$D$7:$D$206,"Heading")&gt;0,"OK","Parent not found"))</f>
        <v/>
      </c>
    </row>
    <row r="206">
      <c r="A206" s="13" t="n"/>
      <c r="B206" s="5" t="n"/>
      <c r="C206" s="5" t="n"/>
      <c r="D206" s="5" t="n"/>
      <c r="E206" s="5" t="n"/>
      <c r="F206" s="6">
        <f>IF($C206="","",VLOOKUP($C206,'Account classes'!$A$6:$G$45,2,FALSE))</f>
        <v/>
      </c>
      <c r="G206" s="6">
        <f>IF($C206="","",VLOOKUP($C206,'Account classes'!$A$6:$G$45,3,FALSE))</f>
        <v/>
      </c>
      <c r="H206" s="6">
        <f>IF($C206="","",VLOOKUP($C206,'Account classes'!$A$6:$G$45,4,FALSE))</f>
        <v/>
      </c>
      <c r="I206" s="6">
        <f>IF($C206="","",VLOOKUP($C206,'Account classes'!$A$6:$G$45,5,FALSE))</f>
        <v/>
      </c>
      <c r="J206" s="6">
        <f>IF($C206="","",VLOOKUP($C206,'Account classes'!$A$6:$G$45,6,FALSE))</f>
        <v/>
      </c>
      <c r="K206" s="6">
        <f>IF(OR($A206="",$C206=""),"",IF(INT($A206/1000)=VLOOKUP($C206,'Account classes'!$A$6:$G$45,7,FALSE),"OK","Check range"))</f>
        <v/>
      </c>
      <c r="L206" s="6">
        <f>IF($A206="","",IF(COUNTIF($A$7:$A$206,$A206&amp;"")&gt;1,"Duplicate","OK"))</f>
        <v/>
      </c>
      <c r="M206" s="5" t="n"/>
      <c r="N206" s="13" t="n"/>
      <c r="O206" s="5" t="n"/>
      <c r="P206" s="6">
        <f>IF($N206="","",IF(COUNTIFS($A$7:$A$206,$N206&amp;"",$D$7:$D$206,"Heading")&gt;0,"OK","Parent not found"))</f>
        <v/>
      </c>
    </row>
    <row r="208">
      <c r="A208" s="8" t="inlineStr">
        <is>
          <t>Template by Skyline Nexus ERP · nexus.alskyline.com</t>
        </is>
      </c>
    </row>
  </sheetData>
  <autoFilter ref="A6:P206"/>
  <conditionalFormatting sqref="K7:L206">
    <cfRule type="cellIs" priority="1" operator="equal" dxfId="0">
      <formula>"OK"</formula>
    </cfRule>
    <cfRule type="cellIs" priority="2" operator="equal" dxfId="1">
      <formula>"Check range"</formula>
    </cfRule>
    <cfRule type="cellIs" priority="3" operator="equal" dxfId="1">
      <formula>"Duplicate"</formula>
    </cfRule>
  </conditionalFormatting>
  <conditionalFormatting sqref="P7:P206">
    <cfRule type="cellIs" priority="4" operator="equal" dxfId="0">
      <formula>"OK"</formula>
    </cfRule>
    <cfRule type="cellIs" priority="5" operator="equal" dxfId="1">
      <formula>"Parent not found"</formula>
    </cfRule>
  </conditionalFormatting>
  <dataValidations count="3">
    <dataValidation sqref="C7:C206" showDropDown="0" showInputMessage="0" showErrorMessage="1" allowBlank="1" error="Pick a value from the list." type="list">
      <formula1>='Account classes'!$A$6:$A$45</formula1>
    </dataValidation>
    <dataValidation sqref="D7:D206" showDropDown="0" showInputMessage="0" showErrorMessage="1" allowBlank="1" error="Pick a value from the list." type="list">
      <formula1>"Posting,Heading"</formula1>
    </dataValidation>
    <dataValidation sqref="E7:E206" showDropDown="0" showInputMessage="0" showErrorMessage="1" allowBlank="1" error="Pick a value from the list." type="list">
      <formula1>"Accounts receivable,Accounts payable,Inventory,VAT / tax,Payroll,Fixed assets"</formula1>
    </dataValidation>
  </dataValidations>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C25"/>
  <sheetViews>
    <sheetView workbookViewId="0">
      <selection activeCell="A1" sqref="A1"/>
    </sheetView>
  </sheetViews>
  <sheetFormatPr baseColWidth="8" defaultRowHeight="15"/>
  <cols>
    <col width="40" customWidth="1" min="1" max="1"/>
    <col width="22" customWidth="1" min="2" max="2"/>
    <col width="18" customWidth="1" min="3" max="3"/>
    <col width="18" customWidth="1" min="4" max="4"/>
  </cols>
  <sheetData>
    <row r="1">
      <c r="A1" s="1" t="inlineStr">
        <is>
          <t>Checks</t>
        </is>
      </c>
    </row>
    <row r="3">
      <c r="A3" s="2" t="inlineStr">
        <is>
          <t>All four issue counts must be zero before you import or use the chart.</t>
        </is>
      </c>
    </row>
    <row r="5">
      <c r="A5" s="10" t="inlineStr">
        <is>
          <t>Check</t>
        </is>
      </c>
      <c r="B5" s="10" t="inlineStr">
        <is>
          <t>Result</t>
        </is>
      </c>
    </row>
    <row r="6">
      <c r="A6" s="14" t="inlineStr">
        <is>
          <t>Accounts listed</t>
        </is>
      </c>
      <c r="B6" s="15">
        <f>COUNT('Chart of accounts'!$A$7:$A$206)</f>
        <v/>
      </c>
    </row>
    <row r="7">
      <c r="A7" s="14" t="inlineStr">
        <is>
          <t>Posting accounts</t>
        </is>
      </c>
      <c r="B7" s="15">
        <f>COUNTIF('Chart of accounts'!$D$7:$D$206,"Posting")</f>
        <v/>
      </c>
    </row>
    <row r="8">
      <c r="A8" s="14" t="inlineStr">
        <is>
          <t>Heading accounts</t>
        </is>
      </c>
      <c r="B8" s="15">
        <f>COUNTIF('Chart of accounts'!$D$7:$D$206,"Heading")</f>
        <v/>
      </c>
    </row>
    <row r="9">
      <c r="A9" s="14" t="inlineStr">
        <is>
          <t>Control accounts</t>
        </is>
      </c>
      <c r="B9" s="15">
        <f>COUNTA('Chart of accounts'!$E$7:$E$206)</f>
        <v/>
      </c>
    </row>
    <row r="10">
      <c r="A10" s="14" t="inlineStr">
        <is>
          <t>Duplicate codes (rows flagged)</t>
        </is>
      </c>
      <c r="B10" s="15">
        <f>COUNTIF('Chart of accounts'!$L$7:$L$206,"Duplicate")</f>
        <v/>
      </c>
    </row>
    <row r="11">
      <c r="A11" s="14" t="inlineStr">
        <is>
          <t>Codes outside their class range</t>
        </is>
      </c>
      <c r="B11" s="15">
        <f>COUNTIF('Chart of accounts'!$K$7:$K$206,"Check range")</f>
        <v/>
      </c>
    </row>
    <row r="12">
      <c r="A12" s="14" t="inlineStr">
        <is>
          <t>Accounts with a code but no class</t>
        </is>
      </c>
      <c r="B12" s="15">
        <f>COUNTIFS('Chart of accounts'!$A$7:$A$206,"&gt;0",'Chart of accounts'!$C$7:$C$206,"")</f>
        <v/>
      </c>
    </row>
    <row r="13">
      <c r="A13" s="14" t="inlineStr">
        <is>
          <t>Parent codes that are not a heading</t>
        </is>
      </c>
      <c r="B13" s="15">
        <f>COUNTIF('Chart of accounts'!$P$7:$P$206,"Parent not found")</f>
        <v/>
      </c>
    </row>
    <row r="14">
      <c r="A14" s="16" t="inlineStr">
        <is>
          <t>Overall status</t>
        </is>
      </c>
      <c r="B14" s="17">
        <f>IF(SUM(B10:B13)=0,"ALL CHECKS PASSED","FIX THE ISSUES ABOVE")</f>
        <v/>
      </c>
    </row>
    <row r="16">
      <c r="A16" s="10" t="inlineStr">
        <is>
          <t>Account type</t>
        </is>
      </c>
      <c r="B16" s="10" t="inlineStr">
        <is>
          <t>Posting accounts</t>
        </is>
      </c>
      <c r="C16" s="10" t="inlineStr">
        <is>
          <t>Heading accounts</t>
        </is>
      </c>
    </row>
    <row r="17">
      <c r="A17" s="14" t="inlineStr">
        <is>
          <t>Asset</t>
        </is>
      </c>
      <c r="B17" s="15">
        <f>COUNTIFS('Chart of accounts'!$F$7:$F$206,$A17,'Chart of accounts'!$D$7:$D$206,"Posting")</f>
        <v/>
      </c>
      <c r="C17" s="15">
        <f>COUNTIFS('Chart of accounts'!$F$7:$F$206,$A17,'Chart of accounts'!$D$7:$D$206,"Heading")</f>
        <v/>
      </c>
    </row>
    <row r="18">
      <c r="A18" s="14" t="inlineStr">
        <is>
          <t>Liability</t>
        </is>
      </c>
      <c r="B18" s="15">
        <f>COUNTIFS('Chart of accounts'!$F$7:$F$206,$A18,'Chart of accounts'!$D$7:$D$206,"Posting")</f>
        <v/>
      </c>
      <c r="C18" s="15">
        <f>COUNTIFS('Chart of accounts'!$F$7:$F$206,$A18,'Chart of accounts'!$D$7:$D$206,"Heading")</f>
        <v/>
      </c>
    </row>
    <row r="19">
      <c r="A19" s="14" t="inlineStr">
        <is>
          <t>Equity</t>
        </is>
      </c>
      <c r="B19" s="15">
        <f>COUNTIFS('Chart of accounts'!$F$7:$F$206,$A19,'Chart of accounts'!$D$7:$D$206,"Posting")</f>
        <v/>
      </c>
      <c r="C19" s="15">
        <f>COUNTIFS('Chart of accounts'!$F$7:$F$206,$A19,'Chart of accounts'!$D$7:$D$206,"Heading")</f>
        <v/>
      </c>
    </row>
    <row r="20">
      <c r="A20" s="14" t="inlineStr">
        <is>
          <t>Revenue</t>
        </is>
      </c>
      <c r="B20" s="15">
        <f>COUNTIFS('Chart of accounts'!$F$7:$F$206,$A20,'Chart of accounts'!$D$7:$D$206,"Posting")</f>
        <v/>
      </c>
      <c r="C20" s="15">
        <f>COUNTIFS('Chart of accounts'!$F$7:$F$206,$A20,'Chart of accounts'!$D$7:$D$206,"Heading")</f>
        <v/>
      </c>
    </row>
    <row r="21">
      <c r="A21" s="14" t="inlineStr">
        <is>
          <t>Expense</t>
        </is>
      </c>
      <c r="B21" s="15">
        <f>COUNTIFS('Chart of accounts'!$F$7:$F$206,$A21,'Chart of accounts'!$D$7:$D$206,"Posting")</f>
        <v/>
      </c>
      <c r="C21" s="15">
        <f>COUNTIFS('Chart of accounts'!$F$7:$F$206,$A21,'Chart of accounts'!$D$7:$D$206,"Heading")</f>
        <v/>
      </c>
    </row>
    <row r="22">
      <c r="A22" s="16" t="inlineStr">
        <is>
          <t>Total</t>
        </is>
      </c>
      <c r="B22" s="18">
        <f>SUM(B17:B21)</f>
        <v/>
      </c>
      <c r="C22" s="18">
        <f>SUM(C17:C21)</f>
        <v/>
      </c>
    </row>
    <row r="23">
      <c r="A23" s="16" t="inlineStr">
        <is>
          <t>Ties to accounts listed?</t>
        </is>
      </c>
      <c r="B23" s="17">
        <f>IF(B22+C22=B6,"OK","CHECK - an account has no type")</f>
        <v/>
      </c>
    </row>
    <row r="25">
      <c r="A25" s="8" t="inlineStr">
        <is>
          <t>Template by Skyline Nexus ERP · nexus.alskyline.com</t>
        </is>
      </c>
    </row>
  </sheetData>
  <conditionalFormatting sqref="B14">
    <cfRule type="cellIs" priority="1" operator="equal" dxfId="0">
      <formula>"ALL CHECKS PASSED"</formula>
    </cfRule>
    <cfRule type="cellIs" priority="2" operator="equal" dxfId="1">
      <formula>"FIX THE ISSUES ABOVE"</formula>
    </cfRule>
  </conditionalFormatting>
  <conditionalFormatting sqref="B10:B13">
    <cfRule type="cellIs" priority="3" operator="greaterThan" dxfId="1">
      <formula>0</formula>
    </cfRule>
    <cfRule type="cellIs" priority="4" operator="equal" dxfId="0">
      <formula>0</formula>
    </cfRule>
  </conditionalFormatting>
  <conditionalFormatting sqref="B23">
    <cfRule type="cellIs" priority="5" operator="equal" dxfId="0">
      <formula>"OK"</formula>
    </cfRule>
    <cfRule type="cellIs" priority="6" operator="equal" dxfId="1">
      <formula>"CHECK - an account has no type"</formula>
    </cfRule>
  </conditionalFormatting>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Skyline Nexus ERP</dc:creator>
  <dc:title>Chart of accounts template</dc:title>
  <dc:subject>Free accounting template</dc:subject>
  <dcterms:created xsi:type="dcterms:W3CDTF">2026-09-25T23:52:50Z</dcterms:created>
  <dcterms:modified xsi:type="dcterms:W3CDTF">2026-09-25T23:52:51Z</dcterms:modified>
</cp:coreProperties>
</file>