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ummary" sheetId="2" state="visible" r:id="rId2"/>
    <sheet name="Checklist" sheetId="3" state="visible" r:id="rId3"/>
    <sheet name="Holidays" sheetId="4" state="visible" r:id="rId4"/>
  </sheets>
  <definedNames>
    <definedName name="_xlnm._FilterDatabase" localSheetId="2" hidden="1">'Checklist'!$A$8:$N$108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0.0%;[Red]-0.0%"/>
  </numFmts>
  <fonts count="8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</font>
    <font>
      <b val="1"/>
      <color rgb="001F3864"/>
      <sz val="12"/>
    </font>
    <font>
      <i val="1"/>
      <color rgb="007F7F7F"/>
      <sz val="9"/>
    </font>
    <font>
      <b val="1"/>
      <i val="1"/>
      <color rgb="00C55A11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EDED"/>
      </patternFill>
    </fill>
    <fill>
      <patternFill patternType="solid">
        <fgColor rgb="00C6EFCE"/>
      </patternFill>
    </fill>
    <fill>
      <patternFill patternType="solid">
        <fgColor rgb="001F3864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0" pivotButton="0" quotePrefix="0" xfId="0"/>
    <xf numFmtId="0" fontId="4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3" borderId="1" pivotButton="0" quotePrefix="0" xfId="0"/>
    <xf numFmtId="1" fontId="0" fillId="3" borderId="1" pivotButton="0" quotePrefix="0" xfId="0"/>
    <xf numFmtId="166" fontId="0" fillId="3" borderId="1" pivotButton="0" quotePrefix="0" xfId="0"/>
    <xf numFmtId="0" fontId="6" fillId="0" borderId="1" pivotButton="0" quotePrefix="0" xfId="0"/>
    <xf numFmtId="0" fontId="6" fillId="3" borderId="1" pivotButton="0" quotePrefix="0" xfId="0"/>
    <xf numFmtId="1" fontId="6" fillId="3" borderId="1" pivotButton="0" quotePrefix="0" xfId="0"/>
    <xf numFmtId="0" fontId="5" fillId="0" borderId="0" pivotButton="0" quotePrefix="0" xfId="0"/>
    <xf numFmtId="0" fontId="0" fillId="0" borderId="4" pivotButton="0" quotePrefix="0" xfId="0"/>
    <xf numFmtId="165" fontId="0" fillId="2" borderId="1" pivotButton="0" quotePrefix="0" xfId="0"/>
    <xf numFmtId="0" fontId="0" fillId="2" borderId="1" applyAlignment="1" pivotButton="0" quotePrefix="0" xfId="0">
      <alignment vertical="top" wrapText="1"/>
    </xf>
    <xf numFmtId="1" fontId="0" fillId="2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Skyline Nexus ERP</author>
  </authors>
  <commentList>
    <comment ref="B4" authorId="0" shapeId="0">
      <text>
        <t>Formula column (grey) - do not overwrite.</t>
      </text>
    </comment>
    <comment ref="B21" authorId="0" shapeId="0">
      <text>
        <t>Formula column (grey) - do not overwrite.</t>
      </text>
    </comment>
    <comment ref="C21" authorId="0" shapeId="0">
      <text>
        <t>Formula column (grey) - do not overwrite.</t>
      </text>
    </comment>
    <comment ref="D21" authorId="0" shapeId="0">
      <text>
        <t>Formula column (grey) - do not overwrite.</t>
      </text>
    </comment>
    <comment ref="E21" authorId="0" shapeId="0">
      <text>
        <t>Formula column (grey) - do not overwrite.</t>
      </text>
    </comment>
  </commentList>
</comments>
</file>

<file path=xl/comments/comment2.xml><?xml version="1.0" encoding="utf-8"?>
<comments xmlns="http://schemas.openxmlformats.org/spreadsheetml/2006/main">
  <authors>
    <author>Skyline Nexus ERP</author>
  </authors>
  <commentList>
    <comment ref="E8" authorId="0" shapeId="0">
      <text>
        <t>WD 1 = first working day after the period end. Negative = before the period end.</t>
      </text>
    </comment>
    <comment ref="F8" authorId="0" shapeId="0">
      <text>
        <t>Formula column (grey) - do not overwrite.</t>
      </text>
    </comment>
    <comment ref="G8" authorId="0" shapeId="0">
      <text>
        <t>Not started, In progress, Blocked, Done or N/A.</t>
      </text>
    </comment>
    <comment ref="I8" authorId="0" shapeId="0">
      <text>
        <t>Formula column (grey) - do not overwrite.</t>
      </text>
    </comment>
    <comment ref="J8" authorId="0" shapeId="0">
      <text>
        <t>Formula column (grey) - do not overwrite.</t>
      </text>
    </comment>
    <comment ref="N8" authorId="0" shapeId="0">
      <text>
        <t>Formula column (grey) - do not overwrite.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1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Month-end close checklist</t>
        </is>
      </c>
    </row>
    <row r="3">
      <c r="A3" s="2" t="inlineStr">
        <is>
          <t>Free template from Skyline Nexus ERP. No macros, no external links, no passwords. Works in Microsoft Excel, LibreOffice Calc and Google Sheets.</t>
        </is>
      </c>
    </row>
    <row r="5">
      <c r="A5" s="3" t="inlineStr">
        <is>
          <t>What this template does</t>
        </is>
      </c>
    </row>
    <row r="6">
      <c r="A6" s="4" t="inlineStr">
        <is>
          <t>A working checklist for closing the books each month. Every task has an owner, a due working day relative to the period end, a status, the evidence that proves it was done, and a reviewer sign-off. The sheet calculates due dates, flags overdue tasks, measures days late and summarises progress by area.</t>
        </is>
      </c>
    </row>
    <row r="8">
      <c r="A8" s="3" t="inlineStr">
        <is>
          <t>How to fill it in</t>
        </is>
      </c>
    </row>
    <row r="9">
      <c r="A9" s="4" t="inlineStr">
        <is>
          <t>1. At the top of 'Checklist', enter the period end date and today's date (or replace the as-of date with =TODAY() if you want it to update by itself).</t>
        </is>
      </c>
    </row>
    <row r="10">
      <c r="A10" s="4" t="inlineStr">
        <is>
          <t>2. List your public holidays on the 'Holidays' sheet so due dates skip them.</t>
        </is>
      </c>
    </row>
    <row r="11">
      <c r="A11" s="4" t="inlineStr">
        <is>
          <t>3. Adapt the task list: delete what you do not need, add your own tasks, and set the due working day. WD 1 is the first working day after the period end; negative numbers are pre-close tasks (WD -1 is the last working day before the period end).</t>
        </is>
      </c>
    </row>
    <row r="12">
      <c r="A12" s="4" t="inlineStr">
        <is>
          <t>4. Assign one owner per task. During the close, update the status (Not started, In progress, Blocked, Done, N/A) and the completion date.</t>
        </is>
      </c>
    </row>
    <row r="13">
      <c r="A13" s="4" t="inlineStr">
        <is>
          <t>5. Record evidence for each finished task: the file name, report, journal number or reconciliation that proves it.</t>
        </is>
      </c>
    </row>
    <row r="14">
      <c r="A14" s="4" t="inlineStr">
        <is>
          <t>6. The reviewer enters their name and review date. A task is only 'Signed off' when it is Done and reviewed.</t>
        </is>
      </c>
    </row>
    <row r="15">
      <c r="A15" s="4" t="inlineStr">
        <is>
          <t>7. Use the 'Summary' sheet in the close meeting: percentage complete, overdue tasks, blocked tasks and progress by area.</t>
        </is>
      </c>
    </row>
    <row r="16">
      <c r="A16" s="4" t="inlineStr">
        <is>
          <t>8. Save a copy per month (for example close-2026-08.xlsx); it becomes part of your audit trail.</t>
        </is>
      </c>
    </row>
    <row r="18">
      <c r="A18" s="3" t="inlineStr">
        <is>
          <t>Formulas used</t>
        </is>
      </c>
    </row>
    <row r="19">
      <c r="A19" s="4" t="inlineStr">
        <is>
          <t>Due date = WORKDAY(period end, due working day, holidays). Overdue = not Done or N/A and the as-of date is after the due date. Days late = completion date minus due date (calendar days) for Done tasks.</t>
        </is>
      </c>
    </row>
    <row r="21">
      <c r="A21" s="3" t="inlineStr">
        <is>
          <t>Good practice</t>
        </is>
      </c>
    </row>
    <row r="22">
      <c r="A22" s="4" t="inlineStr">
        <is>
          <t>Sequence tasks so that inputs come first: cut-off and sub-ledgers, then reconciliations, then accruals, then reporting and the period lock.</t>
        </is>
      </c>
    </row>
    <row r="23">
      <c r="A23" s="4" t="inlineStr">
        <is>
          <t>Keep evidence references specific enough that an auditor can find the item without asking.</t>
        </is>
      </c>
    </row>
    <row r="24">
      <c r="A24" s="4" t="inlineStr">
        <is>
          <t>Review the days-late column every quarter: the same tasks slipping every month show where the close process needs fixing.</t>
        </is>
      </c>
    </row>
    <row r="26">
      <c r="A26" s="3" t="inlineStr">
        <is>
          <t>Colour key</t>
        </is>
      </c>
    </row>
    <row r="27">
      <c r="A27" s="5" t="inlineStr">
        <is>
          <t>Yellow cell = input. Type or paste your own data here (example data is marked EXAMPLE - replace).</t>
        </is>
      </c>
    </row>
    <row r="28">
      <c r="A28" s="6" t="inlineStr">
        <is>
          <t>Grey cell = formula. Do not overwrite; the sheet is not password-protected, so the colour is your guard.</t>
        </is>
      </c>
    </row>
    <row r="29">
      <c r="A29" s="7" t="inlineStr">
        <is>
          <t>Green / red cells = checks. Green means the check passes; red means something needs attention.</t>
        </is>
      </c>
    </row>
    <row r="31">
      <c r="A31" s="8" t="inlineStr">
        <is>
          <t>Template by Skyline Nexus ERP · nexus.alskyline.com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6" customWidth="1" min="5" max="5"/>
  </cols>
  <sheetData>
    <row r="1">
      <c r="A1" s="1" t="inlineStr">
        <is>
          <t>Close summary</t>
        </is>
      </c>
    </row>
    <row r="3">
      <c r="A3" s="2" t="inlineStr">
        <is>
          <t>Everything on this sheet is calculated from the Checklist.</t>
        </is>
      </c>
    </row>
    <row r="4">
      <c r="A4" s="9" t="inlineStr">
        <is>
          <t>Measure</t>
        </is>
      </c>
      <c r="B4" s="9" t="inlineStr">
        <is>
          <t>Value</t>
        </is>
      </c>
    </row>
    <row r="5">
      <c r="A5" s="10" t="inlineStr">
        <is>
          <t>Period end</t>
        </is>
      </c>
      <c r="B5" s="11">
        <f>Checklist!C5</f>
        <v/>
      </c>
    </row>
    <row r="6">
      <c r="A6" s="10" t="inlineStr">
        <is>
          <t>As-of date</t>
        </is>
      </c>
      <c r="B6" s="11">
        <f>Checklist!C6</f>
        <v/>
      </c>
    </row>
    <row r="7">
      <c r="A7" s="10" t="inlineStr">
        <is>
          <t>Tasks listed</t>
        </is>
      </c>
      <c r="B7" s="12">
        <f>COUNTA(Checklist!$C$9:$C$108)</f>
        <v/>
      </c>
    </row>
    <row r="8">
      <c r="A8" s="10" t="inlineStr">
        <is>
          <t>Done</t>
        </is>
      </c>
      <c r="B8" s="12">
        <f>COUNTIF(Checklist!$G$9:$G$108,"Done")</f>
        <v/>
      </c>
    </row>
    <row r="9">
      <c r="A9" s="10" t="inlineStr">
        <is>
          <t>N/A</t>
        </is>
      </c>
      <c r="B9" s="12">
        <f>COUNTIF(Checklist!$G$9:$G$108,"N/A")</f>
        <v/>
      </c>
    </row>
    <row r="10">
      <c r="A10" s="10" t="inlineStr">
        <is>
          <t>In progress</t>
        </is>
      </c>
      <c r="B10" s="12">
        <f>COUNTIF(Checklist!$G$9:$G$108,"In progress")</f>
        <v/>
      </c>
    </row>
    <row r="11">
      <c r="A11" s="10" t="inlineStr">
        <is>
          <t>Blocked</t>
        </is>
      </c>
      <c r="B11" s="12">
        <f>COUNTIF(Checklist!$G$9:$G$108,"Blocked")</f>
        <v/>
      </c>
    </row>
    <row r="12">
      <c r="A12" s="10" t="inlineStr">
        <is>
          <t>Not started (or no status)</t>
        </is>
      </c>
      <c r="B12" s="12">
        <f>B7-B8-B9-B10-B11</f>
        <v/>
      </c>
    </row>
    <row r="13">
      <c r="A13" s="10" t="inlineStr">
        <is>
          <t>Percent complete (Done + N/A)</t>
        </is>
      </c>
      <c r="B13" s="13">
        <f>IF(B7=0,0,(B8+B9)/B7)</f>
        <v/>
      </c>
    </row>
    <row r="14">
      <c r="A14" s="10" t="inlineStr">
        <is>
          <t>Overdue tasks</t>
        </is>
      </c>
      <c r="B14" s="12">
        <f>COUNTIF(Checklist!$J$9:$J$108,"OVERDUE")</f>
        <v/>
      </c>
    </row>
    <row r="15">
      <c r="A15" s="10" t="inlineStr">
        <is>
          <t>Done but awaiting review</t>
        </is>
      </c>
      <c r="B15" s="12">
        <f>COUNTIF(Checklist!$N$9:$N$108,"Awaiting review")</f>
        <v/>
      </c>
    </row>
    <row r="16">
      <c r="A16" s="10" t="inlineStr">
        <is>
          <t>Signed off</t>
        </is>
      </c>
      <c r="B16" s="12">
        <f>COUNTIF(Checklist!$N$9:$N$108,"Signed off")</f>
        <v/>
      </c>
    </row>
    <row r="17">
      <c r="A17" s="10" t="inlineStr">
        <is>
          <t>Total days late on finished tasks</t>
        </is>
      </c>
      <c r="B17" s="12">
        <f>SUM(Checklist!$I$9:$I$108)</f>
        <v/>
      </c>
    </row>
    <row r="18">
      <c r="A18" s="14" t="inlineStr">
        <is>
          <t>Close status</t>
        </is>
      </c>
      <c r="B18" s="15">
        <f>IF(AND(B7&gt;0,B8+B9=B7,B15=0),"CLOSE COMPLETE",IF(B14&gt;0,"BEHIND SCHEDULE","IN PROGRESS"))</f>
        <v/>
      </c>
    </row>
    <row r="20">
      <c r="A20" s="3" t="inlineStr">
        <is>
          <t>Progress by area</t>
        </is>
      </c>
    </row>
    <row r="21">
      <c r="A21" s="9" t="inlineStr">
        <is>
          <t>Area</t>
        </is>
      </c>
      <c r="B21" s="9" t="inlineStr">
        <is>
          <t>Tasks</t>
        </is>
      </c>
      <c r="C21" s="9" t="inlineStr">
        <is>
          <t>Done or N/A</t>
        </is>
      </c>
      <c r="D21" s="9" t="inlineStr">
        <is>
          <t>Overdue</t>
        </is>
      </c>
      <c r="E21" s="9" t="inlineStr">
        <is>
          <t>Percent complete</t>
        </is>
      </c>
    </row>
    <row r="22">
      <c r="A22" s="5" t="inlineStr">
        <is>
          <t>Pre-close</t>
        </is>
      </c>
      <c r="B22" s="12">
        <f>IF($A22="","",COUNTIF(Checklist!$B$9:$B$108,$A22&amp;""))</f>
        <v/>
      </c>
      <c r="C22" s="12">
        <f>IF($A22="","",COUNTIFS(Checklist!$B$9:$B$108,$A22&amp;"",Checklist!$G$9:$G$108,"Done")+COUNTIFS(Checklist!$B$9:$B$108,$A22&amp;"",Checklist!$G$9:$G$108,"N/A"))</f>
        <v/>
      </c>
      <c r="D22" s="12">
        <f>IF($A22="","",COUNTIFS(Checklist!$B$9:$B$108,$A22&amp;"",Checklist!$J$9:$J$108,"OVERDUE"))</f>
        <v/>
      </c>
      <c r="E22" s="13">
        <f>IF(OR($A22="",B22=0),"",C22/B22)</f>
        <v/>
      </c>
    </row>
    <row r="23">
      <c r="A23" s="5" t="inlineStr">
        <is>
          <t>Cash and bank</t>
        </is>
      </c>
      <c r="B23" s="12">
        <f>IF($A23="","",COUNTIF(Checklist!$B$9:$B$108,$A23&amp;""))</f>
        <v/>
      </c>
      <c r="C23" s="12">
        <f>IF($A23="","",COUNTIFS(Checklist!$B$9:$B$108,$A23&amp;"",Checklist!$G$9:$G$108,"Done")+COUNTIFS(Checklist!$B$9:$B$108,$A23&amp;"",Checklist!$G$9:$G$108,"N/A"))</f>
        <v/>
      </c>
      <c r="D23" s="12">
        <f>IF($A23="","",COUNTIFS(Checklist!$B$9:$B$108,$A23&amp;"",Checklist!$J$9:$J$108,"OVERDUE"))</f>
        <v/>
      </c>
      <c r="E23" s="13">
        <f>IF(OR($A23="",B23=0),"",C23/B23)</f>
        <v/>
      </c>
    </row>
    <row r="24">
      <c r="A24" s="5" t="inlineStr">
        <is>
          <t>Revenue</t>
        </is>
      </c>
      <c r="B24" s="12">
        <f>IF($A24="","",COUNTIF(Checklist!$B$9:$B$108,$A24&amp;""))</f>
        <v/>
      </c>
      <c r="C24" s="12">
        <f>IF($A24="","",COUNTIFS(Checklist!$B$9:$B$108,$A24&amp;"",Checklist!$G$9:$G$108,"Done")+COUNTIFS(Checklist!$B$9:$B$108,$A24&amp;"",Checklist!$G$9:$G$108,"N/A"))</f>
        <v/>
      </c>
      <c r="D24" s="12">
        <f>IF($A24="","",COUNTIFS(Checklist!$B$9:$B$108,$A24&amp;"",Checklist!$J$9:$J$108,"OVERDUE"))</f>
        <v/>
      </c>
      <c r="E24" s="13">
        <f>IF(OR($A24="",B24=0),"",C24/B24)</f>
        <v/>
      </c>
    </row>
    <row r="25">
      <c r="A25" s="5" t="inlineStr">
        <is>
          <t>Receivables</t>
        </is>
      </c>
      <c r="B25" s="12">
        <f>IF($A25="","",COUNTIF(Checklist!$B$9:$B$108,$A25&amp;""))</f>
        <v/>
      </c>
      <c r="C25" s="12">
        <f>IF($A25="","",COUNTIFS(Checklist!$B$9:$B$108,$A25&amp;"",Checklist!$G$9:$G$108,"Done")+COUNTIFS(Checklist!$B$9:$B$108,$A25&amp;"",Checklist!$G$9:$G$108,"N/A"))</f>
        <v/>
      </c>
      <c r="D25" s="12">
        <f>IF($A25="","",COUNTIFS(Checklist!$B$9:$B$108,$A25&amp;"",Checklist!$J$9:$J$108,"OVERDUE"))</f>
        <v/>
      </c>
      <c r="E25" s="13">
        <f>IF(OR($A25="",B25=0),"",C25/B25)</f>
        <v/>
      </c>
    </row>
    <row r="26">
      <c r="A26" s="5" t="inlineStr">
        <is>
          <t>Payables</t>
        </is>
      </c>
      <c r="B26" s="12">
        <f>IF($A26="","",COUNTIF(Checklist!$B$9:$B$108,$A26&amp;""))</f>
        <v/>
      </c>
      <c r="C26" s="12">
        <f>IF($A26="","",COUNTIFS(Checklist!$B$9:$B$108,$A26&amp;"",Checklist!$G$9:$G$108,"Done")+COUNTIFS(Checklist!$B$9:$B$108,$A26&amp;"",Checklist!$G$9:$G$108,"N/A"))</f>
        <v/>
      </c>
      <c r="D26" s="12">
        <f>IF($A26="","",COUNTIFS(Checklist!$B$9:$B$108,$A26&amp;"",Checklist!$J$9:$J$108,"OVERDUE"))</f>
        <v/>
      </c>
      <c r="E26" s="13">
        <f>IF(OR($A26="",B26=0),"",C26/B26)</f>
        <v/>
      </c>
    </row>
    <row r="27">
      <c r="A27" s="5" t="inlineStr">
        <is>
          <t>Inventory</t>
        </is>
      </c>
      <c r="B27" s="12">
        <f>IF($A27="","",COUNTIF(Checklist!$B$9:$B$108,$A27&amp;""))</f>
        <v/>
      </c>
      <c r="C27" s="12">
        <f>IF($A27="","",COUNTIFS(Checklist!$B$9:$B$108,$A27&amp;"",Checklist!$G$9:$G$108,"Done")+COUNTIFS(Checklist!$B$9:$B$108,$A27&amp;"",Checklist!$G$9:$G$108,"N/A"))</f>
        <v/>
      </c>
      <c r="D27" s="12">
        <f>IF($A27="","",COUNTIFS(Checklist!$B$9:$B$108,$A27&amp;"",Checklist!$J$9:$J$108,"OVERDUE"))</f>
        <v/>
      </c>
      <c r="E27" s="13">
        <f>IF(OR($A27="",B27=0),"",C27/B27)</f>
        <v/>
      </c>
    </row>
    <row r="28">
      <c r="A28" s="5" t="inlineStr">
        <is>
          <t>Fixed assets</t>
        </is>
      </c>
      <c r="B28" s="12">
        <f>IF($A28="","",COUNTIF(Checklist!$B$9:$B$108,$A28&amp;""))</f>
        <v/>
      </c>
      <c r="C28" s="12">
        <f>IF($A28="","",COUNTIFS(Checklist!$B$9:$B$108,$A28&amp;"",Checklist!$G$9:$G$108,"Done")+COUNTIFS(Checklist!$B$9:$B$108,$A28&amp;"",Checklist!$G$9:$G$108,"N/A"))</f>
        <v/>
      </c>
      <c r="D28" s="12">
        <f>IF($A28="","",COUNTIFS(Checklist!$B$9:$B$108,$A28&amp;"",Checklist!$J$9:$J$108,"OVERDUE"))</f>
        <v/>
      </c>
      <c r="E28" s="13">
        <f>IF(OR($A28="",B28=0),"",C28/B28)</f>
        <v/>
      </c>
    </row>
    <row r="29">
      <c r="A29" s="5" t="inlineStr">
        <is>
          <t>Payroll</t>
        </is>
      </c>
      <c r="B29" s="12">
        <f>IF($A29="","",COUNTIF(Checklist!$B$9:$B$108,$A29&amp;""))</f>
        <v/>
      </c>
      <c r="C29" s="12">
        <f>IF($A29="","",COUNTIFS(Checklist!$B$9:$B$108,$A29&amp;"",Checklist!$G$9:$G$108,"Done")+COUNTIFS(Checklist!$B$9:$B$108,$A29&amp;"",Checklist!$G$9:$G$108,"N/A"))</f>
        <v/>
      </c>
      <c r="D29" s="12">
        <f>IF($A29="","",COUNTIFS(Checklist!$B$9:$B$108,$A29&amp;"",Checklist!$J$9:$J$108,"OVERDUE"))</f>
        <v/>
      </c>
      <c r="E29" s="13">
        <f>IF(OR($A29="",B29=0),"",C29/B29)</f>
        <v/>
      </c>
    </row>
    <row r="30">
      <c r="A30" s="5" t="inlineStr">
        <is>
          <t>Accruals and prepayments</t>
        </is>
      </c>
      <c r="B30" s="12">
        <f>IF($A30="","",COUNTIF(Checklist!$B$9:$B$108,$A30&amp;""))</f>
        <v/>
      </c>
      <c r="C30" s="12">
        <f>IF($A30="","",COUNTIFS(Checklist!$B$9:$B$108,$A30&amp;"",Checklist!$G$9:$G$108,"Done")+COUNTIFS(Checklist!$B$9:$B$108,$A30&amp;"",Checklist!$G$9:$G$108,"N/A"))</f>
        <v/>
      </c>
      <c r="D30" s="12">
        <f>IF($A30="","",COUNTIFS(Checklist!$B$9:$B$108,$A30&amp;"",Checklist!$J$9:$J$108,"OVERDUE"))</f>
        <v/>
      </c>
      <c r="E30" s="13">
        <f>IF(OR($A30="",B30=0),"",C30/B30)</f>
        <v/>
      </c>
    </row>
    <row r="31">
      <c r="A31" s="5" t="inlineStr">
        <is>
          <t>Tax</t>
        </is>
      </c>
      <c r="B31" s="12">
        <f>IF($A31="","",COUNTIF(Checklist!$B$9:$B$108,$A31&amp;""))</f>
        <v/>
      </c>
      <c r="C31" s="12">
        <f>IF($A31="","",COUNTIFS(Checklist!$B$9:$B$108,$A31&amp;"",Checklist!$G$9:$G$108,"Done")+COUNTIFS(Checklist!$B$9:$B$108,$A31&amp;"",Checklist!$G$9:$G$108,"N/A"))</f>
        <v/>
      </c>
      <c r="D31" s="12">
        <f>IF($A31="","",COUNTIFS(Checklist!$B$9:$B$108,$A31&amp;"",Checklist!$J$9:$J$108,"OVERDUE"))</f>
        <v/>
      </c>
      <c r="E31" s="13">
        <f>IF(OR($A31="",B31=0),"",C31/B31)</f>
        <v/>
      </c>
    </row>
    <row r="32">
      <c r="A32" s="5" t="inlineStr">
        <is>
          <t>Intercompany</t>
        </is>
      </c>
      <c r="B32" s="12">
        <f>IF($A32="","",COUNTIF(Checklist!$B$9:$B$108,$A32&amp;""))</f>
        <v/>
      </c>
      <c r="C32" s="12">
        <f>IF($A32="","",COUNTIFS(Checklist!$B$9:$B$108,$A32&amp;"",Checklist!$G$9:$G$108,"Done")+COUNTIFS(Checklist!$B$9:$B$108,$A32&amp;"",Checklist!$G$9:$G$108,"N/A"))</f>
        <v/>
      </c>
      <c r="D32" s="12">
        <f>IF($A32="","",COUNTIFS(Checklist!$B$9:$B$108,$A32&amp;"",Checklist!$J$9:$J$108,"OVERDUE"))</f>
        <v/>
      </c>
      <c r="E32" s="13">
        <f>IF(OR($A32="",B32=0),"",C32/B32)</f>
        <v/>
      </c>
    </row>
    <row r="33">
      <c r="A33" s="5" t="inlineStr">
        <is>
          <t>General ledger</t>
        </is>
      </c>
      <c r="B33" s="12">
        <f>IF($A33="","",COUNTIF(Checklist!$B$9:$B$108,$A33&amp;""))</f>
        <v/>
      </c>
      <c r="C33" s="12">
        <f>IF($A33="","",COUNTIFS(Checklist!$B$9:$B$108,$A33&amp;"",Checklist!$G$9:$G$108,"Done")+COUNTIFS(Checklist!$B$9:$B$108,$A33&amp;"",Checklist!$G$9:$G$108,"N/A"))</f>
        <v/>
      </c>
      <c r="D33" s="12">
        <f>IF($A33="","",COUNTIFS(Checklist!$B$9:$B$108,$A33&amp;"",Checklist!$J$9:$J$108,"OVERDUE"))</f>
        <v/>
      </c>
      <c r="E33" s="13">
        <f>IF(OR($A33="",B33=0),"",C33/B33)</f>
        <v/>
      </c>
    </row>
    <row r="34">
      <c r="A34" s="5" t="inlineStr">
        <is>
          <t>Reporting</t>
        </is>
      </c>
      <c r="B34" s="12">
        <f>IF($A34="","",COUNTIF(Checklist!$B$9:$B$108,$A34&amp;""))</f>
        <v/>
      </c>
      <c r="C34" s="12">
        <f>IF($A34="","",COUNTIFS(Checklist!$B$9:$B$108,$A34&amp;"",Checklist!$G$9:$G$108,"Done")+COUNTIFS(Checklist!$B$9:$B$108,$A34&amp;"",Checklist!$G$9:$G$108,"N/A"))</f>
        <v/>
      </c>
      <c r="D34" s="12">
        <f>IF($A34="","",COUNTIFS(Checklist!$B$9:$B$108,$A34&amp;"",Checklist!$J$9:$J$108,"OVERDUE"))</f>
        <v/>
      </c>
      <c r="E34" s="13">
        <f>IF(OR($A34="",B34=0),"",C34/B34)</f>
        <v/>
      </c>
    </row>
    <row r="35">
      <c r="A35" s="5" t="inlineStr">
        <is>
          <t>Close</t>
        </is>
      </c>
      <c r="B35" s="12">
        <f>IF($A35="","",COUNTIF(Checklist!$B$9:$B$108,$A35&amp;""))</f>
        <v/>
      </c>
      <c r="C35" s="12">
        <f>IF($A35="","",COUNTIFS(Checklist!$B$9:$B$108,$A35&amp;"",Checklist!$G$9:$G$108,"Done")+COUNTIFS(Checklist!$B$9:$B$108,$A35&amp;"",Checklist!$G$9:$G$108,"N/A"))</f>
        <v/>
      </c>
      <c r="D35" s="12">
        <f>IF($A35="","",COUNTIFS(Checklist!$B$9:$B$108,$A35&amp;"",Checklist!$J$9:$J$108,"OVERDUE"))</f>
        <v/>
      </c>
      <c r="E35" s="13">
        <f>IF(OR($A35="",B35=0),"",C35/B35)</f>
        <v/>
      </c>
    </row>
    <row r="36">
      <c r="A36" s="5" t="n"/>
      <c r="B36" s="12">
        <f>IF($A36="","",COUNTIF(Checklist!$B$9:$B$108,$A36&amp;""))</f>
        <v/>
      </c>
      <c r="C36" s="12">
        <f>IF($A36="","",COUNTIFS(Checklist!$B$9:$B$108,$A36&amp;"",Checklist!$G$9:$G$108,"Done")+COUNTIFS(Checklist!$B$9:$B$108,$A36&amp;"",Checklist!$G$9:$G$108,"N/A"))</f>
        <v/>
      </c>
      <c r="D36" s="12">
        <f>IF($A36="","",COUNTIFS(Checklist!$B$9:$B$108,$A36&amp;"",Checklist!$J$9:$J$108,"OVERDUE"))</f>
        <v/>
      </c>
      <c r="E36" s="13">
        <f>IF(OR($A36="",B36=0),"",C36/B36)</f>
        <v/>
      </c>
    </row>
    <row r="37">
      <c r="A37" s="5" t="n"/>
      <c r="B37" s="12">
        <f>IF($A37="","",COUNTIF(Checklist!$B$9:$B$108,$A37&amp;""))</f>
        <v/>
      </c>
      <c r="C37" s="12">
        <f>IF($A37="","",COUNTIFS(Checklist!$B$9:$B$108,$A37&amp;"",Checklist!$G$9:$G$108,"Done")+COUNTIFS(Checklist!$B$9:$B$108,$A37&amp;"",Checklist!$G$9:$G$108,"N/A"))</f>
        <v/>
      </c>
      <c r="D37" s="12">
        <f>IF($A37="","",COUNTIFS(Checklist!$B$9:$B$108,$A37&amp;"",Checklist!$J$9:$J$108,"OVERDUE"))</f>
        <v/>
      </c>
      <c r="E37" s="13">
        <f>IF(OR($A37="",B37=0),"",C37/B37)</f>
        <v/>
      </c>
    </row>
    <row r="38">
      <c r="A38" s="14" t="inlineStr">
        <is>
          <t>Total (must equal tasks listed)</t>
        </is>
      </c>
      <c r="B38" s="16">
        <f>SUM(B22:B37)</f>
        <v/>
      </c>
      <c r="C38" s="15">
        <f>IF(B38=B7,"OK","CHECK - a task has an area not listed above")</f>
        <v/>
      </c>
    </row>
    <row r="40">
      <c r="A40" s="8" t="inlineStr">
        <is>
          <t>Template by Skyline Nexus ERP · nexus.alskyline.com</t>
        </is>
      </c>
    </row>
  </sheetData>
  <conditionalFormatting sqref="B18">
    <cfRule type="cellIs" priority="1" operator="equal" dxfId="0">
      <formula>"CLOSE COMPLETE"</formula>
    </cfRule>
    <cfRule type="cellIs" priority="2" operator="equal" dxfId="1">
      <formula>"BEHIND SCHEDULE"</formula>
    </cfRule>
    <cfRule type="cellIs" priority="3" operator="equal" dxfId="2">
      <formula>"IN PROGRESS"</formula>
    </cfRule>
  </conditionalFormatting>
  <conditionalFormatting sqref="C38">
    <cfRule type="cellIs" priority="4" operator="equal" dxfId="0">
      <formula>"OK"</formula>
    </cfRule>
    <cfRule type="cellIs" priority="5" operator="equal" dxfId="1">
      <formula>"CHECK - a task has an area not listed above"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10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60" customWidth="1" min="3" max="3"/>
    <col width="20" customWidth="1" min="4" max="4"/>
    <col width="10" customWidth="1" min="5" max="5"/>
    <col width="13" customWidth="1" min="6" max="6"/>
    <col width="12" customWidth="1" min="7" max="7"/>
    <col width="13" customWidth="1" min="8" max="8"/>
    <col width="8" customWidth="1" min="9" max="9"/>
    <col width="10" customWidth="1" min="10" max="10"/>
    <col width="30" customWidth="1" min="11" max="11"/>
    <col width="18" customWidth="1" min="12" max="12"/>
    <col width="13" customWidth="1" min="13" max="13"/>
    <col width="15" customWidth="1" min="14" max="14"/>
  </cols>
  <sheetData>
    <row r="1">
      <c r="A1" s="1" t="inlineStr">
        <is>
          <t>Month-end close checklist</t>
        </is>
      </c>
    </row>
    <row r="2">
      <c r="A2" s="17" t="inlineStr">
        <is>
          <t>EXAMPLE - replace: the yellow cells hold example data for a fictional company. Overwrite them with your own figures. Grey cells are formulas - do not type over them.</t>
        </is>
      </c>
    </row>
    <row r="4">
      <c r="A4" s="14" t="inlineStr">
        <is>
          <t>Company</t>
        </is>
      </c>
      <c r="B4" s="18" t="n"/>
      <c r="C4" s="5" t="inlineStr">
        <is>
          <t>Example Trading Ltd</t>
        </is>
      </c>
    </row>
    <row r="5">
      <c r="A5" s="14" t="inlineStr">
        <is>
          <t>Period end date</t>
        </is>
      </c>
      <c r="B5" s="18" t="n"/>
      <c r="C5" s="19" t="n">
        <v>46265</v>
      </c>
    </row>
    <row r="6">
      <c r="A6" s="14" t="inlineStr">
        <is>
          <t>As-of date (today)</t>
        </is>
      </c>
      <c r="B6" s="18" t="n"/>
      <c r="C6" s="19" t="n">
        <v>46269</v>
      </c>
    </row>
    <row r="8">
      <c r="A8" s="9" t="inlineStr">
        <is>
          <t>#</t>
        </is>
      </c>
      <c r="B8" s="9" t="inlineStr">
        <is>
          <t>Area</t>
        </is>
      </c>
      <c r="C8" s="9" t="inlineStr">
        <is>
          <t>Task</t>
        </is>
      </c>
      <c r="D8" s="9" t="inlineStr">
        <is>
          <t>Owner</t>
        </is>
      </c>
      <c r="E8" s="9" t="inlineStr">
        <is>
          <t>Due (working day)</t>
        </is>
      </c>
      <c r="F8" s="9" t="inlineStr">
        <is>
          <t>Due date</t>
        </is>
      </c>
      <c r="G8" s="9" t="inlineStr">
        <is>
          <t>Status</t>
        </is>
      </c>
      <c r="H8" s="9" t="inlineStr">
        <is>
          <t>Completed on</t>
        </is>
      </c>
      <c r="I8" s="9" t="inlineStr">
        <is>
          <t>Days late</t>
        </is>
      </c>
      <c r="J8" s="9" t="inlineStr">
        <is>
          <t>Overdue?</t>
        </is>
      </c>
      <c r="K8" s="9" t="inlineStr">
        <is>
          <t>Evidence / reference</t>
        </is>
      </c>
      <c r="L8" s="9" t="inlineStr">
        <is>
          <t>Reviewer</t>
        </is>
      </c>
      <c r="M8" s="9" t="inlineStr">
        <is>
          <t>Reviewed on</t>
        </is>
      </c>
      <c r="N8" s="9" t="inlineStr">
        <is>
          <t>Sign-off</t>
        </is>
      </c>
    </row>
    <row r="9">
      <c r="A9" s="5" t="n">
        <v>1</v>
      </c>
      <c r="B9" s="5" t="inlineStr">
        <is>
          <t>Pre-close</t>
        </is>
      </c>
      <c r="C9" s="20" t="inlineStr">
        <is>
          <t>Send cut-off reminder: goods received, supplier invoices, expense claims, sales deliveries</t>
        </is>
      </c>
      <c r="D9" s="5" t="inlineStr">
        <is>
          <t>Financial controller</t>
        </is>
      </c>
      <c r="E9" s="21" t="n">
        <v>-3</v>
      </c>
      <c r="F9" s="11">
        <f>IF(OR($C9="",$E9=""),"",WORKDAY($C$5,$E9,Holidays!$A$6:$A$55))</f>
        <v/>
      </c>
      <c r="G9" s="5" t="inlineStr">
        <is>
          <t>Done</t>
        </is>
      </c>
      <c r="H9" s="19" t="n">
        <v>46260</v>
      </c>
      <c r="I9" s="12">
        <f>IF(AND($G9="Done",$H9&lt;&gt;"",$F9&lt;&gt;""),MAX(0,$H9-$F9),"")</f>
        <v/>
      </c>
      <c r="J9" s="6">
        <f>IF(OR($C9="",$F9="",$G9="Done",$G9="N/A"),"",IF($C$6&gt;$F9,"OVERDUE",""))</f>
        <v/>
      </c>
      <c r="K9" s="5" t="inlineStr">
        <is>
          <t>Email 26 Aug</t>
        </is>
      </c>
      <c r="L9" s="5" t="n"/>
      <c r="M9" s="19" t="n"/>
      <c r="N9" s="6">
        <f>IF($C9="","",IF($G9="N/A","N/A",IF(AND($G9="Done",$L9&lt;&gt;"",$M9&lt;&gt;""),"Signed off",IF($G9="Done","Awaiting review","Open"))))</f>
        <v/>
      </c>
    </row>
    <row r="10">
      <c r="A10" s="5" t="n">
        <v>2</v>
      </c>
      <c r="B10" s="5" t="inlineStr">
        <is>
          <t>Pre-close</t>
        </is>
      </c>
      <c r="C10" s="20" t="inlineStr">
        <is>
          <t>Confirm next month's accounting period is open and last month's is still open for adjustments</t>
        </is>
      </c>
      <c r="D10" s="5" t="inlineStr">
        <is>
          <t>Chief accountant</t>
        </is>
      </c>
      <c r="E10" s="21" t="n">
        <v>-1</v>
      </c>
      <c r="F10" s="11">
        <f>IF(OR($C10="",$E10=""),"",WORKDAY($C$5,$E10,Holidays!$A$6:$A$55))</f>
        <v/>
      </c>
      <c r="G10" s="5" t="inlineStr">
        <is>
          <t>Done</t>
        </is>
      </c>
      <c r="H10" s="19" t="n">
        <v>46262</v>
      </c>
      <c r="I10" s="12">
        <f>IF(AND($G10="Done",$H10&lt;&gt;"",$F10&lt;&gt;""),MAX(0,$H10-$F10),"")</f>
        <v/>
      </c>
      <c r="J10" s="6">
        <f>IF(OR($C10="",$F10="",$G10="Done",$G10="N/A"),"",IF($C$6&gt;$F10,"OVERDUE",""))</f>
        <v/>
      </c>
      <c r="K10" s="5" t="inlineStr">
        <is>
          <t>Period list screenshot</t>
        </is>
      </c>
      <c r="L10" s="5" t="n"/>
      <c r="M10" s="19" t="n"/>
      <c r="N10" s="6">
        <f>IF($C10="","",IF($G10="N/A","N/A",IF(AND($G10="Done",$L10&lt;&gt;"",$M10&lt;&gt;""),"Signed off",IF($G10="Done","Awaiting review","Open"))))</f>
        <v/>
      </c>
    </row>
    <row r="11">
      <c r="A11" s="5" t="n">
        <v>3</v>
      </c>
      <c r="B11" s="5" t="inlineStr">
        <is>
          <t>Cash and bank</t>
        </is>
      </c>
      <c r="C11" s="20" t="inlineStr">
        <is>
          <t>Post all bank receipts and payments up to the period end</t>
        </is>
      </c>
      <c r="D11" s="5" t="inlineStr">
        <is>
          <t>Accounts assistant</t>
        </is>
      </c>
      <c r="E11" s="21" t="n">
        <v>1</v>
      </c>
      <c r="F11" s="11">
        <f>IF(OR($C11="",$E11=""),"",WORKDAY($C$5,$E11,Holidays!$A$6:$A$55))</f>
        <v/>
      </c>
      <c r="G11" s="5" t="inlineStr">
        <is>
          <t>Done</t>
        </is>
      </c>
      <c r="H11" s="19" t="n">
        <v>46266</v>
      </c>
      <c r="I11" s="12">
        <f>IF(AND($G11="Done",$H11&lt;&gt;"",$F11&lt;&gt;""),MAX(0,$H11-$F11),"")</f>
        <v/>
      </c>
      <c r="J11" s="6">
        <f>IF(OR($C11="",$F11="",$G11="Done",$G11="N/A"),"",IF($C$6&gt;$F11,"OVERDUE",""))</f>
        <v/>
      </c>
      <c r="K11" s="5" t="inlineStr">
        <is>
          <t>Cash book export</t>
        </is>
      </c>
      <c r="L11" s="5" t="n"/>
      <c r="M11" s="19" t="n"/>
      <c r="N11" s="6">
        <f>IF($C11="","",IF($G11="N/A","N/A",IF(AND($G11="Done",$L11&lt;&gt;"",$M11&lt;&gt;""),"Signed off",IF($G11="Done","Awaiting review","Open"))))</f>
        <v/>
      </c>
    </row>
    <row r="12">
      <c r="A12" s="5" t="n">
        <v>4</v>
      </c>
      <c r="B12" s="5" t="inlineStr">
        <is>
          <t>Cash and bank</t>
        </is>
      </c>
      <c r="C12" s="20" t="inlineStr">
        <is>
          <t>Reconcile every bank account to the statement and clear unmatched items</t>
        </is>
      </c>
      <c r="D12" s="5" t="inlineStr">
        <is>
          <t>Treasury accountant</t>
        </is>
      </c>
      <c r="E12" s="21" t="n">
        <v>2</v>
      </c>
      <c r="F12" s="11">
        <f>IF(OR($C12="",$E12=""),"",WORKDAY($C$5,$E12,Holidays!$A$6:$A$55))</f>
        <v/>
      </c>
      <c r="G12" s="5" t="inlineStr">
        <is>
          <t>Done</t>
        </is>
      </c>
      <c r="H12" s="19" t="n">
        <v>46267</v>
      </c>
      <c r="I12" s="12">
        <f>IF(AND($G12="Done",$H12&lt;&gt;"",$F12&lt;&gt;""),MAX(0,$H12-$F12),"")</f>
        <v/>
      </c>
      <c r="J12" s="6">
        <f>IF(OR($C12="",$F12="",$G12="Done",$G12="N/A"),"",IF($C$6&gt;$F12,"OVERDUE",""))</f>
        <v/>
      </c>
      <c r="K12" s="5" t="inlineStr">
        <is>
          <t>BR-2026-08.xlsx</t>
        </is>
      </c>
      <c r="L12" s="5" t="inlineStr">
        <is>
          <t>Financial controller</t>
        </is>
      </c>
      <c r="M12" s="19" t="n">
        <v>46268</v>
      </c>
      <c r="N12" s="6">
        <f>IF($C12="","",IF($G12="N/A","N/A",IF(AND($G12="Done",$L12&lt;&gt;"",$M12&lt;&gt;""),"Signed off",IF($G12="Done","Awaiting review","Open"))))</f>
        <v/>
      </c>
    </row>
    <row r="13">
      <c r="A13" s="5" t="n">
        <v>5</v>
      </c>
      <c r="B13" s="5" t="inlineStr">
        <is>
          <t>Cash and bank</t>
        </is>
      </c>
      <c r="C13" s="20" t="inlineStr">
        <is>
          <t>Count and reconcile the petty cash float</t>
        </is>
      </c>
      <c r="D13" s="5" t="inlineStr">
        <is>
          <t>Office manager</t>
        </is>
      </c>
      <c r="E13" s="21" t="n">
        <v>1</v>
      </c>
      <c r="F13" s="11">
        <f>IF(OR($C13="",$E13=""),"",WORKDAY($C$5,$E13,Holidays!$A$6:$A$55))</f>
        <v/>
      </c>
      <c r="G13" s="5" t="inlineStr">
        <is>
          <t>Done</t>
        </is>
      </c>
      <c r="H13" s="19" t="n">
        <v>46266</v>
      </c>
      <c r="I13" s="12">
        <f>IF(AND($G13="Done",$H13&lt;&gt;"",$F13&lt;&gt;""),MAX(0,$H13-$F13),"")</f>
        <v/>
      </c>
      <c r="J13" s="6">
        <f>IF(OR($C13="",$F13="",$G13="Done",$G13="N/A"),"",IF($C$6&gt;$F13,"OVERDUE",""))</f>
        <v/>
      </c>
      <c r="K13" s="5" t="inlineStr">
        <is>
          <t>Count sheet 31 Aug</t>
        </is>
      </c>
      <c r="L13" s="5" t="inlineStr">
        <is>
          <t>Chief accountant</t>
        </is>
      </c>
      <c r="M13" s="19" t="n">
        <v>46267</v>
      </c>
      <c r="N13" s="6">
        <f>IF($C13="","",IF($G13="N/A","N/A",IF(AND($G13="Done",$L13&lt;&gt;"",$M13&lt;&gt;""),"Signed off",IF($G13="Done","Awaiting review","Open"))))</f>
        <v/>
      </c>
    </row>
    <row r="14">
      <c r="A14" s="5" t="n">
        <v>6</v>
      </c>
      <c r="B14" s="5" t="inlineStr">
        <is>
          <t>Revenue</t>
        </is>
      </c>
      <c r="C14" s="20" t="inlineStr">
        <is>
          <t>Issue invoices for all goods delivered and services performed in the period</t>
        </is>
      </c>
      <c r="D14" s="5" t="inlineStr">
        <is>
          <t>Billing team</t>
        </is>
      </c>
      <c r="E14" s="21" t="n">
        <v>1</v>
      </c>
      <c r="F14" s="11">
        <f>IF(OR($C14="",$E14=""),"",WORKDAY($C$5,$E14,Holidays!$A$6:$A$55))</f>
        <v/>
      </c>
      <c r="G14" s="5" t="inlineStr">
        <is>
          <t>Done</t>
        </is>
      </c>
      <c r="H14" s="19" t="n">
        <v>46266</v>
      </c>
      <c r="I14" s="12">
        <f>IF(AND($G14="Done",$H14&lt;&gt;"",$F14&lt;&gt;""),MAX(0,$H14-$F14),"")</f>
        <v/>
      </c>
      <c r="J14" s="6">
        <f>IF(OR($C14="",$F14="",$G14="Done",$G14="N/A"),"",IF($C$6&gt;$F14,"OVERDUE",""))</f>
        <v/>
      </c>
      <c r="K14" s="5" t="inlineStr">
        <is>
          <t>Invoice list 1-31 Aug</t>
        </is>
      </c>
      <c r="L14" s="5" t="n"/>
      <c r="M14" s="19" t="n"/>
      <c r="N14" s="6">
        <f>IF($C14="","",IF($G14="N/A","N/A",IF(AND($G14="Done",$L14&lt;&gt;"",$M14&lt;&gt;""),"Signed off",IF($G14="Done","Awaiting review","Open"))))</f>
        <v/>
      </c>
    </row>
    <row r="15">
      <c r="A15" s="5" t="n">
        <v>7</v>
      </c>
      <c r="B15" s="5" t="inlineStr">
        <is>
          <t>Revenue</t>
        </is>
      </c>
      <c r="C15" s="20" t="inlineStr">
        <is>
          <t>Test sales cut-off: deliveries in the last and first 3 days matched to invoices</t>
        </is>
      </c>
      <c r="D15" s="5" t="inlineStr">
        <is>
          <t>Chief accountant</t>
        </is>
      </c>
      <c r="E15" s="21" t="n">
        <v>2</v>
      </c>
      <c r="F15" s="11">
        <f>IF(OR($C15="",$E15=""),"",WORKDAY($C$5,$E15,Holidays!$A$6:$A$55))</f>
        <v/>
      </c>
      <c r="G15" s="5" t="inlineStr">
        <is>
          <t>Done</t>
        </is>
      </c>
      <c r="H15" s="19" t="n">
        <v>46268</v>
      </c>
      <c r="I15" s="12">
        <f>IF(AND($G15="Done",$H15&lt;&gt;"",$F15&lt;&gt;""),MAX(0,$H15-$F15),"")</f>
        <v/>
      </c>
      <c r="J15" s="6">
        <f>IF(OR($C15="",$F15="",$G15="Done",$G15="N/A"),"",IF($C$6&gt;$F15,"OVERDUE",""))</f>
        <v/>
      </c>
      <c r="K15" s="5" t="inlineStr">
        <is>
          <t>Cut-off test WP-R2</t>
        </is>
      </c>
      <c r="L15" s="5" t="inlineStr">
        <is>
          <t>Financial controller</t>
        </is>
      </c>
      <c r="M15" s="19" t="n">
        <v>46269</v>
      </c>
      <c r="N15" s="6">
        <f>IF($C15="","",IF($G15="N/A","N/A",IF(AND($G15="Done",$L15&lt;&gt;"",$M15&lt;&gt;""),"Signed off",IF($G15="Done","Awaiting review","Open"))))</f>
        <v/>
      </c>
    </row>
    <row r="16">
      <c r="A16" s="5" t="n">
        <v>8</v>
      </c>
      <c r="B16" s="5" t="inlineStr">
        <is>
          <t>Revenue</t>
        </is>
      </c>
      <c r="C16" s="20" t="inlineStr">
        <is>
          <t>Accrue unbilled revenue and defer amounts billed in advance (IFRS 15)</t>
        </is>
      </c>
      <c r="D16" s="5" t="inlineStr">
        <is>
          <t>Chief accountant</t>
        </is>
      </c>
      <c r="E16" s="21" t="n">
        <v>3</v>
      </c>
      <c r="F16" s="11">
        <f>IF(OR($C16="",$E16=""),"",WORKDAY($C$5,$E16,Holidays!$A$6:$A$55))</f>
        <v/>
      </c>
      <c r="G16" s="5" t="inlineStr">
        <is>
          <t>Done</t>
        </is>
      </c>
      <c r="H16" s="19" t="n">
        <v>46268</v>
      </c>
      <c r="I16" s="12">
        <f>IF(AND($G16="Done",$H16&lt;&gt;"",$F16&lt;&gt;""),MAX(0,$H16-$F16),"")</f>
        <v/>
      </c>
      <c r="J16" s="6">
        <f>IF(OR($C16="",$F16="",$G16="Done",$G16="N/A"),"",IF($C$6&gt;$F16,"OVERDUE",""))</f>
        <v/>
      </c>
      <c r="K16" s="5" t="inlineStr">
        <is>
          <t>JE-0831-04</t>
        </is>
      </c>
      <c r="L16" s="5" t="n"/>
      <c r="M16" s="19" t="n"/>
      <c r="N16" s="6">
        <f>IF($C16="","",IF($G16="N/A","N/A",IF(AND($G16="Done",$L16&lt;&gt;"",$M16&lt;&gt;""),"Signed off",IF($G16="Done","Awaiting review","Open"))))</f>
        <v/>
      </c>
    </row>
    <row r="17">
      <c r="A17" s="5" t="n">
        <v>9</v>
      </c>
      <c r="B17" s="5" t="inlineStr">
        <is>
          <t>Receivables</t>
        </is>
      </c>
      <c r="C17" s="20" t="inlineStr">
        <is>
          <t>Reconcile the receivables ledger to the control account</t>
        </is>
      </c>
      <c r="D17" s="5" t="inlineStr">
        <is>
          <t>AR accountant</t>
        </is>
      </c>
      <c r="E17" s="21" t="n">
        <v>2</v>
      </c>
      <c r="F17" s="11">
        <f>IF(OR($C17="",$E17=""),"",WORKDAY($C$5,$E17,Holidays!$A$6:$A$55))</f>
        <v/>
      </c>
      <c r="G17" s="5" t="inlineStr">
        <is>
          <t>Done</t>
        </is>
      </c>
      <c r="H17" s="19" t="n">
        <v>46267</v>
      </c>
      <c r="I17" s="12">
        <f>IF(AND($G17="Done",$H17&lt;&gt;"",$F17&lt;&gt;""),MAX(0,$H17-$F17),"")</f>
        <v/>
      </c>
      <c r="J17" s="6">
        <f>IF(OR($C17="",$F17="",$G17="Done",$G17="N/A"),"",IF($C$6&gt;$F17,"OVERDUE",""))</f>
        <v/>
      </c>
      <c r="K17" s="5" t="inlineStr">
        <is>
          <t>AR rec Aug</t>
        </is>
      </c>
      <c r="L17" s="5" t="inlineStr">
        <is>
          <t>Chief accountant</t>
        </is>
      </c>
      <c r="M17" s="19" t="n">
        <v>46268</v>
      </c>
      <c r="N17" s="6">
        <f>IF($C17="","",IF($G17="N/A","N/A",IF(AND($G17="Done",$L17&lt;&gt;"",$M17&lt;&gt;""),"Signed off",IF($G17="Done","Awaiting review","Open"))))</f>
        <v/>
      </c>
    </row>
    <row r="18">
      <c r="A18" s="5" t="n">
        <v>10</v>
      </c>
      <c r="B18" s="5" t="inlineStr">
        <is>
          <t>Receivables</t>
        </is>
      </c>
      <c r="C18" s="20" t="inlineStr">
        <is>
          <t>Review ageing and update the expected credit loss allowance (IFRS 9)</t>
        </is>
      </c>
      <c r="D18" s="5" t="inlineStr">
        <is>
          <t>Financial controller</t>
        </is>
      </c>
      <c r="E18" s="21" t="n">
        <v>3</v>
      </c>
      <c r="F18" s="11">
        <f>IF(OR($C18="",$E18=""),"",WORKDAY($C$5,$E18,Holidays!$A$6:$A$55))</f>
        <v/>
      </c>
      <c r="G18" s="5" t="inlineStr">
        <is>
          <t>In progress</t>
        </is>
      </c>
      <c r="H18" s="19" t="n"/>
      <c r="I18" s="12">
        <f>IF(AND($G18="Done",$H18&lt;&gt;"",$F18&lt;&gt;""),MAX(0,$H18-$F18),"")</f>
        <v/>
      </c>
      <c r="J18" s="6">
        <f>IF(OR($C18="",$F18="",$G18="Done",$G18="N/A"),"",IF($C$6&gt;$F18,"OVERDUE",""))</f>
        <v/>
      </c>
      <c r="K18" s="5" t="n"/>
      <c r="L18" s="5" t="n"/>
      <c r="M18" s="19" t="n"/>
      <c r="N18" s="6">
        <f>IF($C18="","",IF($G18="N/A","N/A",IF(AND($G18="Done",$L18&lt;&gt;"",$M18&lt;&gt;""),"Signed off",IF($G18="Done","Awaiting review","Open"))))</f>
        <v/>
      </c>
    </row>
    <row r="19">
      <c r="A19" s="5" t="n">
        <v>11</v>
      </c>
      <c r="B19" s="5" t="inlineStr">
        <is>
          <t>Payables</t>
        </is>
      </c>
      <c r="C19" s="20" t="inlineStr">
        <is>
          <t>Post all supplier invoices received up to cut-off</t>
        </is>
      </c>
      <c r="D19" s="5" t="inlineStr">
        <is>
          <t>AP accountant</t>
        </is>
      </c>
      <c r="E19" s="21" t="n">
        <v>2</v>
      </c>
      <c r="F19" s="11">
        <f>IF(OR($C19="",$E19=""),"",WORKDAY($C$5,$E19,Holidays!$A$6:$A$55))</f>
        <v/>
      </c>
      <c r="G19" s="5" t="inlineStr">
        <is>
          <t>Done</t>
        </is>
      </c>
      <c r="H19" s="19" t="n">
        <v>46267</v>
      </c>
      <c r="I19" s="12">
        <f>IF(AND($G19="Done",$H19&lt;&gt;"",$F19&lt;&gt;""),MAX(0,$H19-$F19),"")</f>
        <v/>
      </c>
      <c r="J19" s="6">
        <f>IF(OR($C19="",$F19="",$G19="Done",$G19="N/A"),"",IF($C$6&gt;$F19,"OVERDUE",""))</f>
        <v/>
      </c>
      <c r="K19" s="5" t="inlineStr">
        <is>
          <t>AP batch 0831</t>
        </is>
      </c>
      <c r="L19" s="5" t="n"/>
      <c r="M19" s="19" t="n"/>
      <c r="N19" s="6">
        <f>IF($C19="","",IF($G19="N/A","N/A",IF(AND($G19="Done",$L19&lt;&gt;"",$M19&lt;&gt;""),"Signed off",IF($G19="Done","Awaiting review","Open"))))</f>
        <v/>
      </c>
    </row>
    <row r="20">
      <c r="A20" s="5" t="n">
        <v>12</v>
      </c>
      <c r="B20" s="5" t="inlineStr">
        <is>
          <t>Payables</t>
        </is>
      </c>
      <c r="C20" s="20" t="inlineStr">
        <is>
          <t>Accrue goods and services received but not yet invoiced</t>
        </is>
      </c>
      <c r="D20" s="5" t="inlineStr">
        <is>
          <t>AP accountant</t>
        </is>
      </c>
      <c r="E20" s="21" t="n">
        <v>3</v>
      </c>
      <c r="F20" s="11">
        <f>IF(OR($C20="",$E20=""),"",WORKDAY($C$5,$E20,Holidays!$A$6:$A$55))</f>
        <v/>
      </c>
      <c r="G20" s="5" t="inlineStr">
        <is>
          <t>Done</t>
        </is>
      </c>
      <c r="H20" s="19" t="n">
        <v>46269</v>
      </c>
      <c r="I20" s="12">
        <f>IF(AND($G20="Done",$H20&lt;&gt;"",$F20&lt;&gt;""),MAX(0,$H20-$F20),"")</f>
        <v/>
      </c>
      <c r="J20" s="6">
        <f>IF(OR($C20="",$F20="",$G20="Done",$G20="N/A"),"",IF($C$6&gt;$F20,"OVERDUE",""))</f>
        <v/>
      </c>
      <c r="K20" s="5" t="inlineStr">
        <is>
          <t>GRNI report + JE-0831-07</t>
        </is>
      </c>
      <c r="L20" s="5" t="n"/>
      <c r="M20" s="19" t="n"/>
      <c r="N20" s="6">
        <f>IF($C20="","",IF($G20="N/A","N/A",IF(AND($G20="Done",$L20&lt;&gt;"",$M20&lt;&gt;""),"Signed off",IF($G20="Done","Awaiting review","Open"))))</f>
        <v/>
      </c>
    </row>
    <row r="21">
      <c r="A21" s="5" t="n">
        <v>13</v>
      </c>
      <c r="B21" s="5" t="inlineStr">
        <is>
          <t>Payables</t>
        </is>
      </c>
      <c r="C21" s="20" t="inlineStr">
        <is>
          <t>Reconcile the payables ledger to the control account and key supplier statements</t>
        </is>
      </c>
      <c r="D21" s="5" t="inlineStr">
        <is>
          <t>AP accountant</t>
        </is>
      </c>
      <c r="E21" s="21" t="n">
        <v>3</v>
      </c>
      <c r="F21" s="11">
        <f>IF(OR($C21="",$E21=""),"",WORKDAY($C$5,$E21,Holidays!$A$6:$A$55))</f>
        <v/>
      </c>
      <c r="G21" s="5" t="inlineStr">
        <is>
          <t>Done</t>
        </is>
      </c>
      <c r="H21" s="19" t="n">
        <v>46268</v>
      </c>
      <c r="I21" s="12">
        <f>IF(AND($G21="Done",$H21&lt;&gt;"",$F21&lt;&gt;""),MAX(0,$H21-$F21),"")</f>
        <v/>
      </c>
      <c r="J21" s="6">
        <f>IF(OR($C21="",$F21="",$G21="Done",$G21="N/A"),"",IF($C$6&gt;$F21,"OVERDUE",""))</f>
        <v/>
      </c>
      <c r="K21" s="5" t="inlineStr">
        <is>
          <t>AP rec Aug</t>
        </is>
      </c>
      <c r="L21" s="5" t="inlineStr">
        <is>
          <t>Chief accountant</t>
        </is>
      </c>
      <c r="M21" s="19" t="n">
        <v>46269</v>
      </c>
      <c r="N21" s="6">
        <f>IF($C21="","",IF($G21="N/A","N/A",IF(AND($G21="Done",$L21&lt;&gt;"",$M21&lt;&gt;""),"Signed off",IF($G21="Done","Awaiting review","Open"))))</f>
        <v/>
      </c>
    </row>
    <row r="22">
      <c r="A22" s="5" t="n">
        <v>14</v>
      </c>
      <c r="B22" s="5" t="inlineStr">
        <is>
          <t>Inventory</t>
        </is>
      </c>
      <c r="C22" s="20" t="inlineStr">
        <is>
          <t>Reconcile the stock valuation report to the inventory account</t>
        </is>
      </c>
      <c r="D22" s="5" t="inlineStr">
        <is>
          <t>Cost accountant</t>
        </is>
      </c>
      <c r="E22" s="21" t="n">
        <v>3</v>
      </c>
      <c r="F22" s="11">
        <f>IF(OR($C22="",$E22=""),"",WORKDAY($C$5,$E22,Holidays!$A$6:$A$55))</f>
        <v/>
      </c>
      <c r="G22" s="5" t="inlineStr">
        <is>
          <t>Blocked</t>
        </is>
      </c>
      <c r="H22" s="19" t="n"/>
      <c r="I22" s="12">
        <f>IF(AND($G22="Done",$H22&lt;&gt;"",$F22&lt;&gt;""),MAX(0,$H22-$F22),"")</f>
        <v/>
      </c>
      <c r="J22" s="6">
        <f>IF(OR($C22="",$F22="",$G22="Done",$G22="N/A"),"",IF($C$6&gt;$F22,"OVERDUE",""))</f>
        <v/>
      </c>
      <c r="K22" s="5" t="inlineStr">
        <is>
          <t>Waiting for count results from warehouse B</t>
        </is>
      </c>
      <c r="L22" s="5" t="n"/>
      <c r="M22" s="19" t="n"/>
      <c r="N22" s="6">
        <f>IF($C22="","",IF($G22="N/A","N/A",IF(AND($G22="Done",$L22&lt;&gt;"",$M22&lt;&gt;""),"Signed off",IF($G22="Done","Awaiting review","Open"))))</f>
        <v/>
      </c>
    </row>
    <row r="23">
      <c r="A23" s="5" t="n">
        <v>15</v>
      </c>
      <c r="B23" s="5" t="inlineStr">
        <is>
          <t>Inventory</t>
        </is>
      </c>
      <c r="C23" s="20" t="inlineStr">
        <is>
          <t>Review slow-moving stock and write down to net realisable value (IAS 2)</t>
        </is>
      </c>
      <c r="D23" s="5" t="inlineStr">
        <is>
          <t>Cost accountant</t>
        </is>
      </c>
      <c r="E23" s="21" t="n">
        <v>4</v>
      </c>
      <c r="F23" s="11">
        <f>IF(OR($C23="",$E23=""),"",WORKDAY($C$5,$E23,Holidays!$A$6:$A$55))</f>
        <v/>
      </c>
      <c r="G23" s="5" t="inlineStr">
        <is>
          <t>In progress</t>
        </is>
      </c>
      <c r="H23" s="19" t="n"/>
      <c r="I23" s="12">
        <f>IF(AND($G23="Done",$H23&lt;&gt;"",$F23&lt;&gt;""),MAX(0,$H23-$F23),"")</f>
        <v/>
      </c>
      <c r="J23" s="6">
        <f>IF(OR($C23="",$F23="",$G23="Done",$G23="N/A"),"",IF($C$6&gt;$F23,"OVERDUE",""))</f>
        <v/>
      </c>
      <c r="K23" s="5" t="n"/>
      <c r="L23" s="5" t="n"/>
      <c r="M23" s="19" t="n"/>
      <c r="N23" s="6">
        <f>IF($C23="","",IF($G23="N/A","N/A",IF(AND($G23="Done",$L23&lt;&gt;"",$M23&lt;&gt;""),"Signed off",IF($G23="Done","Awaiting review","Open"))))</f>
        <v/>
      </c>
    </row>
    <row r="24">
      <c r="A24" s="5" t="n">
        <v>16</v>
      </c>
      <c r="B24" s="5" t="inlineStr">
        <is>
          <t>Fixed assets</t>
        </is>
      </c>
      <c r="C24" s="20" t="inlineStr">
        <is>
          <t>Capitalise additions and record disposals in the fixed asset register</t>
        </is>
      </c>
      <c r="D24" s="5" t="inlineStr">
        <is>
          <t>Fixed asset accountant</t>
        </is>
      </c>
      <c r="E24" s="21" t="n">
        <v>3</v>
      </c>
      <c r="F24" s="11">
        <f>IF(OR($C24="",$E24=""),"",WORKDAY($C$5,$E24,Holidays!$A$6:$A$55))</f>
        <v/>
      </c>
      <c r="G24" s="5" t="inlineStr">
        <is>
          <t>Done</t>
        </is>
      </c>
      <c r="H24" s="19" t="n">
        <v>46268</v>
      </c>
      <c r="I24" s="12">
        <f>IF(AND($G24="Done",$H24&lt;&gt;"",$F24&lt;&gt;""),MAX(0,$H24-$F24),"")</f>
        <v/>
      </c>
      <c r="J24" s="6">
        <f>IF(OR($C24="",$F24="",$G24="Done",$G24="N/A"),"",IF($C$6&gt;$F24,"OVERDUE",""))</f>
        <v/>
      </c>
      <c r="K24" s="5" t="inlineStr">
        <is>
          <t>FAR Aug</t>
        </is>
      </c>
      <c r="L24" s="5" t="n"/>
      <c r="M24" s="19" t="n"/>
      <c r="N24" s="6">
        <f>IF($C24="","",IF($G24="N/A","N/A",IF(AND($G24="Done",$L24&lt;&gt;"",$M24&lt;&gt;""),"Signed off",IF($G24="Done","Awaiting review","Open"))))</f>
        <v/>
      </c>
    </row>
    <row r="25">
      <c r="A25" s="5" t="n">
        <v>17</v>
      </c>
      <c r="B25" s="5" t="inlineStr">
        <is>
          <t>Fixed assets</t>
        </is>
      </c>
      <c r="C25" s="20" t="inlineStr">
        <is>
          <t>Run monthly depreciation and reconcile the register to the ledger</t>
        </is>
      </c>
      <c r="D25" s="5" t="inlineStr">
        <is>
          <t>Fixed asset accountant</t>
        </is>
      </c>
      <c r="E25" s="21" t="n">
        <v>3</v>
      </c>
      <c r="F25" s="11">
        <f>IF(OR($C25="",$E25=""),"",WORKDAY($C$5,$E25,Holidays!$A$6:$A$55))</f>
        <v/>
      </c>
      <c r="G25" s="5" t="inlineStr">
        <is>
          <t>Done</t>
        </is>
      </c>
      <c r="H25" s="19" t="n">
        <v>46268</v>
      </c>
      <c r="I25" s="12">
        <f>IF(AND($G25="Done",$H25&lt;&gt;"",$F25&lt;&gt;""),MAX(0,$H25-$F25),"")</f>
        <v/>
      </c>
      <c r="J25" s="6">
        <f>IF(OR($C25="",$F25="",$G25="Done",$G25="N/A"),"",IF($C$6&gt;$F25,"OVERDUE",""))</f>
        <v/>
      </c>
      <c r="K25" s="5" t="inlineStr">
        <is>
          <t>FAR roll-forward</t>
        </is>
      </c>
      <c r="L25" s="5" t="inlineStr">
        <is>
          <t>Chief accountant</t>
        </is>
      </c>
      <c r="M25" s="19" t="n">
        <v>46269</v>
      </c>
      <c r="N25" s="6">
        <f>IF($C25="","",IF($G25="N/A","N/A",IF(AND($G25="Done",$L25&lt;&gt;"",$M25&lt;&gt;""),"Signed off",IF($G25="Done","Awaiting review","Open"))))</f>
        <v/>
      </c>
    </row>
    <row r="26">
      <c r="A26" s="5" t="n">
        <v>18</v>
      </c>
      <c r="B26" s="5" t="inlineStr">
        <is>
          <t>Payroll</t>
        </is>
      </c>
      <c r="C26" s="20" t="inlineStr">
        <is>
          <t>Post the payroll journal and reconcile payroll control accounts</t>
        </is>
      </c>
      <c r="D26" s="5" t="inlineStr">
        <is>
          <t>Payroll officer</t>
        </is>
      </c>
      <c r="E26" s="21" t="n">
        <v>2</v>
      </c>
      <c r="F26" s="11">
        <f>IF(OR($C26="",$E26=""),"",WORKDAY($C$5,$E26,Holidays!$A$6:$A$55))</f>
        <v/>
      </c>
      <c r="G26" s="5" t="inlineStr">
        <is>
          <t>Done</t>
        </is>
      </c>
      <c r="H26" s="19" t="n">
        <v>46267</v>
      </c>
      <c r="I26" s="12">
        <f>IF(AND($G26="Done",$H26&lt;&gt;"",$F26&lt;&gt;""),MAX(0,$H26-$F26),"")</f>
        <v/>
      </c>
      <c r="J26" s="6">
        <f>IF(OR($C26="",$F26="",$G26="Done",$G26="N/A"),"",IF($C$6&gt;$F26,"OVERDUE",""))</f>
        <v/>
      </c>
      <c r="K26" s="5" t="inlineStr">
        <is>
          <t>Payroll JE 08</t>
        </is>
      </c>
      <c r="L26" s="5" t="n"/>
      <c r="M26" s="19" t="n"/>
      <c r="N26" s="6">
        <f>IF($C26="","",IF($G26="N/A","N/A",IF(AND($G26="Done",$L26&lt;&gt;"",$M26&lt;&gt;""),"Signed off",IF($G26="Done","Awaiting review","Open"))))</f>
        <v/>
      </c>
    </row>
    <row r="27">
      <c r="A27" s="5" t="n">
        <v>19</v>
      </c>
      <c r="B27" s="5" t="inlineStr">
        <is>
          <t>Payroll</t>
        </is>
      </c>
      <c r="C27" s="20" t="inlineStr">
        <is>
          <t>Accrue unpaid overtime, bonuses and holiday pay</t>
        </is>
      </c>
      <c r="D27" s="5" t="inlineStr">
        <is>
          <t>Payroll officer</t>
        </is>
      </c>
      <c r="E27" s="21" t="n">
        <v>3</v>
      </c>
      <c r="F27" s="11">
        <f>IF(OR($C27="",$E27=""),"",WORKDAY($C$5,$E27,Holidays!$A$6:$A$55))</f>
        <v/>
      </c>
      <c r="G27" s="5" t="inlineStr">
        <is>
          <t>N/A</t>
        </is>
      </c>
      <c r="H27" s="19" t="n"/>
      <c r="I27" s="12">
        <f>IF(AND($G27="Done",$H27&lt;&gt;"",$F27&lt;&gt;""),MAX(0,$H27-$F27),"")</f>
        <v/>
      </c>
      <c r="J27" s="6">
        <f>IF(OR($C27="",$F27="",$G27="Done",$G27="N/A"),"",IF($C$6&gt;$F27,"OVERDUE",""))</f>
        <v/>
      </c>
      <c r="K27" s="5" t="inlineStr">
        <is>
          <t>No bonus scheme this quarter</t>
        </is>
      </c>
      <c r="L27" s="5" t="n"/>
      <c r="M27" s="19" t="n"/>
      <c r="N27" s="6">
        <f>IF($C27="","",IF($G27="N/A","N/A",IF(AND($G27="Done",$L27&lt;&gt;"",$M27&lt;&gt;""),"Signed off",IF($G27="Done","Awaiting review","Open"))))</f>
        <v/>
      </c>
    </row>
    <row r="28">
      <c r="A28" s="5" t="n">
        <v>20</v>
      </c>
      <c r="B28" s="5" t="inlineStr">
        <is>
          <t>Accruals and prepayments</t>
        </is>
      </c>
      <c r="C28" s="20" t="inlineStr">
        <is>
          <t>Post recurring accruals (utilities, audit fee, loan interest)</t>
        </is>
      </c>
      <c r="D28" s="5" t="inlineStr">
        <is>
          <t>Chief accountant</t>
        </is>
      </c>
      <c r="E28" s="21" t="n">
        <v>3</v>
      </c>
      <c r="F28" s="11">
        <f>IF(OR($C28="",$E28=""),"",WORKDAY($C$5,$E28,Holidays!$A$6:$A$55))</f>
        <v/>
      </c>
      <c r="G28" s="5" t="inlineStr">
        <is>
          <t>Done</t>
        </is>
      </c>
      <c r="H28" s="19" t="n">
        <v>46268</v>
      </c>
      <c r="I28" s="12">
        <f>IF(AND($G28="Done",$H28&lt;&gt;"",$F28&lt;&gt;""),MAX(0,$H28-$F28),"")</f>
        <v/>
      </c>
      <c r="J28" s="6">
        <f>IF(OR($C28="",$F28="",$G28="Done",$G28="N/A"),"",IF($C$6&gt;$F28,"OVERDUE",""))</f>
        <v/>
      </c>
      <c r="K28" s="5" t="inlineStr">
        <is>
          <t>JE-0831-09</t>
        </is>
      </c>
      <c r="L28" s="5" t="n"/>
      <c r="M28" s="19" t="n"/>
      <c r="N28" s="6">
        <f>IF($C28="","",IF($G28="N/A","N/A",IF(AND($G28="Done",$L28&lt;&gt;"",$M28&lt;&gt;""),"Signed off",IF($G28="Done","Awaiting review","Open"))))</f>
        <v/>
      </c>
    </row>
    <row r="29">
      <c r="A29" s="5" t="n">
        <v>21</v>
      </c>
      <c r="B29" s="5" t="inlineStr">
        <is>
          <t>Accruals and prepayments</t>
        </is>
      </c>
      <c r="C29" s="20" t="inlineStr">
        <is>
          <t>Release prepayments for the month (rent, insurance, software)</t>
        </is>
      </c>
      <c r="D29" s="5" t="inlineStr">
        <is>
          <t>Chief accountant</t>
        </is>
      </c>
      <c r="E29" s="21" t="n">
        <v>3</v>
      </c>
      <c r="F29" s="11">
        <f>IF(OR($C29="",$E29=""),"",WORKDAY($C$5,$E29,Holidays!$A$6:$A$55))</f>
        <v/>
      </c>
      <c r="G29" s="5" t="inlineStr">
        <is>
          <t>Done</t>
        </is>
      </c>
      <c r="H29" s="19" t="n">
        <v>46268</v>
      </c>
      <c r="I29" s="12">
        <f>IF(AND($G29="Done",$H29&lt;&gt;"",$F29&lt;&gt;""),MAX(0,$H29-$F29),"")</f>
        <v/>
      </c>
      <c r="J29" s="6">
        <f>IF(OR($C29="",$F29="",$G29="Done",$G29="N/A"),"",IF($C$6&gt;$F29,"OVERDUE",""))</f>
        <v/>
      </c>
      <c r="K29" s="5" t="inlineStr">
        <is>
          <t>Prepayment schedule</t>
        </is>
      </c>
      <c r="L29" s="5" t="n"/>
      <c r="M29" s="19" t="n"/>
      <c r="N29" s="6">
        <f>IF($C29="","",IF($G29="N/A","N/A",IF(AND($G29="Done",$L29&lt;&gt;"",$M29&lt;&gt;""),"Signed off",IF($G29="Done","Awaiting review","Open"))))</f>
        <v/>
      </c>
    </row>
    <row r="30">
      <c r="A30" s="5" t="n">
        <v>22</v>
      </c>
      <c r="B30" s="5" t="inlineStr">
        <is>
          <t>Tax</t>
        </is>
      </c>
      <c r="C30" s="20" t="inlineStr">
        <is>
          <t>Reconcile VAT control accounts to the VAT report for the period</t>
        </is>
      </c>
      <c r="D30" s="5" t="inlineStr">
        <is>
          <t>Tax accountant</t>
        </is>
      </c>
      <c r="E30" s="21" t="n">
        <v>4</v>
      </c>
      <c r="F30" s="11">
        <f>IF(OR($C30="",$E30=""),"",WORKDAY($C$5,$E30,Holidays!$A$6:$A$55))</f>
        <v/>
      </c>
      <c r="G30" s="5" t="inlineStr">
        <is>
          <t>In progress</t>
        </is>
      </c>
      <c r="H30" s="19" t="n"/>
      <c r="I30" s="12">
        <f>IF(AND($G30="Done",$H30&lt;&gt;"",$F30&lt;&gt;""),MAX(0,$H30-$F30),"")</f>
        <v/>
      </c>
      <c r="J30" s="6">
        <f>IF(OR($C30="",$F30="",$G30="Done",$G30="N/A"),"",IF($C$6&gt;$F30,"OVERDUE",""))</f>
        <v/>
      </c>
      <c r="K30" s="5" t="n"/>
      <c r="L30" s="5" t="n"/>
      <c r="M30" s="19" t="n"/>
      <c r="N30" s="6">
        <f>IF($C30="","",IF($G30="N/A","N/A",IF(AND($G30="Done",$L30&lt;&gt;"",$M30&lt;&gt;""),"Signed off",IF($G30="Done","Awaiting review","Open"))))</f>
        <v/>
      </c>
    </row>
    <row r="31">
      <c r="A31" s="5" t="n">
        <v>23</v>
      </c>
      <c r="B31" s="5" t="inlineStr">
        <is>
          <t>Tax</t>
        </is>
      </c>
      <c r="C31" s="20" t="inlineStr">
        <is>
          <t>Reconcile payroll tax and social security liabilities</t>
        </is>
      </c>
      <c r="D31" s="5" t="inlineStr">
        <is>
          <t>Payroll officer</t>
        </is>
      </c>
      <c r="E31" s="21" t="n">
        <v>4</v>
      </c>
      <c r="F31" s="11">
        <f>IF(OR($C31="",$E31=""),"",WORKDAY($C$5,$E31,Holidays!$A$6:$A$55))</f>
        <v/>
      </c>
      <c r="G31" s="5" t="inlineStr">
        <is>
          <t>Not started</t>
        </is>
      </c>
      <c r="H31" s="19" t="n"/>
      <c r="I31" s="12">
        <f>IF(AND($G31="Done",$H31&lt;&gt;"",$F31&lt;&gt;""),MAX(0,$H31-$F31),"")</f>
        <v/>
      </c>
      <c r="J31" s="6">
        <f>IF(OR($C31="",$F31="",$G31="Done",$G31="N/A"),"",IF($C$6&gt;$F31,"OVERDUE",""))</f>
        <v/>
      </c>
      <c r="K31" s="5" t="n"/>
      <c r="L31" s="5" t="n"/>
      <c r="M31" s="19" t="n"/>
      <c r="N31" s="6">
        <f>IF($C31="","",IF($G31="N/A","N/A",IF(AND($G31="Done",$L31&lt;&gt;"",$M31&lt;&gt;""),"Signed off",IF($G31="Done","Awaiting review","Open"))))</f>
        <v/>
      </c>
    </row>
    <row r="32">
      <c r="A32" s="5" t="n">
        <v>24</v>
      </c>
      <c r="B32" s="5" t="inlineStr">
        <is>
          <t>Intercompany</t>
        </is>
      </c>
      <c r="C32" s="20" t="inlineStr">
        <is>
          <t>Agree intercompany balances with group companies and clear differences</t>
        </is>
      </c>
      <c r="D32" s="5" t="inlineStr">
        <is>
          <t>Group accountant</t>
        </is>
      </c>
      <c r="E32" s="21" t="n">
        <v>4</v>
      </c>
      <c r="F32" s="11">
        <f>IF(OR($C32="",$E32=""),"",WORKDAY($C$5,$E32,Holidays!$A$6:$A$55))</f>
        <v/>
      </c>
      <c r="G32" s="5" t="inlineStr">
        <is>
          <t>Not started</t>
        </is>
      </c>
      <c r="H32" s="19" t="n"/>
      <c r="I32" s="12">
        <f>IF(AND($G32="Done",$H32&lt;&gt;"",$F32&lt;&gt;""),MAX(0,$H32-$F32),"")</f>
        <v/>
      </c>
      <c r="J32" s="6">
        <f>IF(OR($C32="",$F32="",$G32="Done",$G32="N/A"),"",IF($C$6&gt;$F32,"OVERDUE",""))</f>
        <v/>
      </c>
      <c r="K32" s="5" t="n"/>
      <c r="L32" s="5" t="n"/>
      <c r="M32" s="19" t="n"/>
      <c r="N32" s="6">
        <f>IF($C32="","",IF($G32="N/A","N/A",IF(AND($G32="Done",$L32&lt;&gt;"",$M32&lt;&gt;""),"Signed off",IF($G32="Done","Awaiting review","Open"))))</f>
        <v/>
      </c>
    </row>
    <row r="33">
      <c r="A33" s="5" t="n">
        <v>25</v>
      </c>
      <c r="B33" s="5" t="inlineStr">
        <is>
          <t>General ledger</t>
        </is>
      </c>
      <c r="C33" s="20" t="inlineStr">
        <is>
          <t>Clear suspense and clearing accounts to zero</t>
        </is>
      </c>
      <c r="D33" s="5" t="inlineStr">
        <is>
          <t>Chief accountant</t>
        </is>
      </c>
      <c r="E33" s="21" t="n">
        <v>4</v>
      </c>
      <c r="F33" s="11">
        <f>IF(OR($C33="",$E33=""),"",WORKDAY($C$5,$E33,Holidays!$A$6:$A$55))</f>
        <v/>
      </c>
      <c r="G33" s="5" t="inlineStr">
        <is>
          <t>Not started</t>
        </is>
      </c>
      <c r="H33" s="19" t="n"/>
      <c r="I33" s="12">
        <f>IF(AND($G33="Done",$H33&lt;&gt;"",$F33&lt;&gt;""),MAX(0,$H33-$F33),"")</f>
        <v/>
      </c>
      <c r="J33" s="6">
        <f>IF(OR($C33="",$F33="",$G33="Done",$G33="N/A"),"",IF($C$6&gt;$F33,"OVERDUE",""))</f>
        <v/>
      </c>
      <c r="K33" s="5" t="n"/>
      <c r="L33" s="5" t="n"/>
      <c r="M33" s="19" t="n"/>
      <c r="N33" s="6">
        <f>IF($C33="","",IF($G33="N/A","N/A",IF(AND($G33="Done",$L33&lt;&gt;"",$M33&lt;&gt;""),"Signed off",IF($G33="Done","Awaiting review","Open"))))</f>
        <v/>
      </c>
    </row>
    <row r="34">
      <c r="A34" s="5" t="n">
        <v>26</v>
      </c>
      <c r="B34" s="5" t="inlineStr">
        <is>
          <t>General ledger</t>
        </is>
      </c>
      <c r="C34" s="20" t="inlineStr">
        <is>
          <t>Review all manual journals posted in the period (preparer, approver, support)</t>
        </is>
      </c>
      <c r="D34" s="5" t="inlineStr">
        <is>
          <t>Financial controller</t>
        </is>
      </c>
      <c r="E34" s="21" t="n">
        <v>5</v>
      </c>
      <c r="F34" s="11">
        <f>IF(OR($C34="",$E34=""),"",WORKDAY($C$5,$E34,Holidays!$A$6:$A$55))</f>
        <v/>
      </c>
      <c r="G34" s="5" t="inlineStr">
        <is>
          <t>Not started</t>
        </is>
      </c>
      <c r="H34" s="19" t="n"/>
      <c r="I34" s="12">
        <f>IF(AND($G34="Done",$H34&lt;&gt;"",$F34&lt;&gt;""),MAX(0,$H34-$F34),"")</f>
        <v/>
      </c>
      <c r="J34" s="6">
        <f>IF(OR($C34="",$F34="",$G34="Done",$G34="N/A"),"",IF($C$6&gt;$F34,"OVERDUE",""))</f>
        <v/>
      </c>
      <c r="K34" s="5" t="n"/>
      <c r="L34" s="5" t="n"/>
      <c r="M34" s="19" t="n"/>
      <c r="N34" s="6">
        <f>IF($C34="","",IF($G34="N/A","N/A",IF(AND($G34="Done",$L34&lt;&gt;"",$M34&lt;&gt;""),"Signed off",IF($G34="Done","Awaiting review","Open"))))</f>
        <v/>
      </c>
    </row>
    <row r="35">
      <c r="A35" s="5" t="n">
        <v>27</v>
      </c>
      <c r="B35" s="5" t="inlineStr">
        <is>
          <t>General ledger</t>
        </is>
      </c>
      <c r="C35" s="20" t="inlineStr">
        <is>
          <t>Complete balance sheet reconciliations for every material account</t>
        </is>
      </c>
      <c r="D35" s="5" t="inlineStr">
        <is>
          <t>Accounting team</t>
        </is>
      </c>
      <c r="E35" s="21" t="n">
        <v>5</v>
      </c>
      <c r="F35" s="11">
        <f>IF(OR($C35="",$E35=""),"",WORKDAY($C$5,$E35,Holidays!$A$6:$A$55))</f>
        <v/>
      </c>
      <c r="G35" s="5" t="inlineStr">
        <is>
          <t>Not started</t>
        </is>
      </c>
      <c r="H35" s="19" t="n"/>
      <c r="I35" s="12">
        <f>IF(AND($G35="Done",$H35&lt;&gt;"",$F35&lt;&gt;""),MAX(0,$H35-$F35),"")</f>
        <v/>
      </c>
      <c r="J35" s="6">
        <f>IF(OR($C35="",$F35="",$G35="Done",$G35="N/A"),"",IF($C$6&gt;$F35,"OVERDUE",""))</f>
        <v/>
      </c>
      <c r="K35" s="5" t="n"/>
      <c r="L35" s="5" t="n"/>
      <c r="M35" s="19" t="n"/>
      <c r="N35" s="6">
        <f>IF($C35="","",IF($G35="N/A","N/A",IF(AND($G35="Done",$L35&lt;&gt;"",$M35&lt;&gt;""),"Signed off",IF($G35="Done","Awaiting review","Open"))))</f>
        <v/>
      </c>
    </row>
    <row r="36">
      <c r="A36" s="5" t="n">
        <v>28</v>
      </c>
      <c r="B36" s="5" t="inlineStr">
        <is>
          <t>Reporting</t>
        </is>
      </c>
      <c r="C36" s="20" t="inlineStr">
        <is>
          <t>Run the trial balance and investigate unusual balances and movements</t>
        </is>
      </c>
      <c r="D36" s="5" t="inlineStr">
        <is>
          <t>Chief accountant</t>
        </is>
      </c>
      <c r="E36" s="21" t="n">
        <v>5</v>
      </c>
      <c r="F36" s="11">
        <f>IF(OR($C36="",$E36=""),"",WORKDAY($C$5,$E36,Holidays!$A$6:$A$55))</f>
        <v/>
      </c>
      <c r="G36" s="5" t="inlineStr">
        <is>
          <t>Not started</t>
        </is>
      </c>
      <c r="H36" s="19" t="n"/>
      <c r="I36" s="12">
        <f>IF(AND($G36="Done",$H36&lt;&gt;"",$F36&lt;&gt;""),MAX(0,$H36-$F36),"")</f>
        <v/>
      </c>
      <c r="J36" s="6">
        <f>IF(OR($C36="",$F36="",$G36="Done",$G36="N/A"),"",IF($C$6&gt;$F36,"OVERDUE",""))</f>
        <v/>
      </c>
      <c r="K36" s="5" t="n"/>
      <c r="L36" s="5" t="n"/>
      <c r="M36" s="19" t="n"/>
      <c r="N36" s="6">
        <f>IF($C36="","",IF($G36="N/A","N/A",IF(AND($G36="Done",$L36&lt;&gt;"",$M36&lt;&gt;""),"Signed off",IF($G36="Done","Awaiting review","Open"))))</f>
        <v/>
      </c>
    </row>
    <row r="37">
      <c r="A37" s="5" t="n">
        <v>29</v>
      </c>
      <c r="B37" s="5" t="inlineStr">
        <is>
          <t>Reporting</t>
        </is>
      </c>
      <c r="C37" s="20" t="inlineStr">
        <is>
          <t>Prepare management accounts and variance commentary against budget</t>
        </is>
      </c>
      <c r="D37" s="5" t="inlineStr">
        <is>
          <t>Financial controller</t>
        </is>
      </c>
      <c r="E37" s="21" t="n">
        <v>6</v>
      </c>
      <c r="F37" s="11">
        <f>IF(OR($C37="",$E37=""),"",WORKDAY($C$5,$E37,Holidays!$A$6:$A$55))</f>
        <v/>
      </c>
      <c r="G37" s="5" t="inlineStr">
        <is>
          <t>Not started</t>
        </is>
      </c>
      <c r="H37" s="19" t="n"/>
      <c r="I37" s="12">
        <f>IF(AND($G37="Done",$H37&lt;&gt;"",$F37&lt;&gt;""),MAX(0,$H37-$F37),"")</f>
        <v/>
      </c>
      <c r="J37" s="6">
        <f>IF(OR($C37="",$F37="",$G37="Done",$G37="N/A"),"",IF($C$6&gt;$F37,"OVERDUE",""))</f>
        <v/>
      </c>
      <c r="K37" s="5" t="n"/>
      <c r="L37" s="5" t="n"/>
      <c r="M37" s="19" t="n"/>
      <c r="N37" s="6">
        <f>IF($C37="","",IF($G37="N/A","N/A",IF(AND($G37="Done",$L37&lt;&gt;"",$M37&lt;&gt;""),"Signed off",IF($G37="Done","Awaiting review","Open"))))</f>
        <v/>
      </c>
    </row>
    <row r="38">
      <c r="A38" s="5" t="n">
        <v>30</v>
      </c>
      <c r="B38" s="5" t="inlineStr">
        <is>
          <t>Reporting</t>
        </is>
      </c>
      <c r="C38" s="20" t="inlineStr">
        <is>
          <t>Update the 13-week cash flow forecast</t>
        </is>
      </c>
      <c r="D38" s="5" t="inlineStr">
        <is>
          <t>Treasury accountant</t>
        </is>
      </c>
      <c r="E38" s="21" t="n">
        <v>6</v>
      </c>
      <c r="F38" s="11">
        <f>IF(OR($C38="",$E38=""),"",WORKDAY($C$5,$E38,Holidays!$A$6:$A$55))</f>
        <v/>
      </c>
      <c r="G38" s="5" t="inlineStr">
        <is>
          <t>Not started</t>
        </is>
      </c>
      <c r="H38" s="19" t="n"/>
      <c r="I38" s="12">
        <f>IF(AND($G38="Done",$H38&lt;&gt;"",$F38&lt;&gt;""),MAX(0,$H38-$F38),"")</f>
        <v/>
      </c>
      <c r="J38" s="6">
        <f>IF(OR($C38="",$F38="",$G38="Done",$G38="N/A"),"",IF($C$6&gt;$F38,"OVERDUE",""))</f>
        <v/>
      </c>
      <c r="K38" s="5" t="n"/>
      <c r="L38" s="5" t="n"/>
      <c r="M38" s="19" t="n"/>
      <c r="N38" s="6">
        <f>IF($C38="","",IF($G38="N/A","N/A",IF(AND($G38="Done",$L38&lt;&gt;"",$M38&lt;&gt;""),"Signed off",IF($G38="Done","Awaiting review","Open"))))</f>
        <v/>
      </c>
    </row>
    <row r="39">
      <c r="A39" s="5" t="n">
        <v>31</v>
      </c>
      <c r="B39" s="5" t="inlineStr">
        <is>
          <t>Close</t>
        </is>
      </c>
      <c r="C39" s="20" t="inlineStr">
        <is>
          <t>Close (lock) the period in the accounting system</t>
        </is>
      </c>
      <c r="D39" s="5" t="inlineStr">
        <is>
          <t>Financial controller</t>
        </is>
      </c>
      <c r="E39" s="21" t="n">
        <v>6</v>
      </c>
      <c r="F39" s="11">
        <f>IF(OR($C39="",$E39=""),"",WORKDAY($C$5,$E39,Holidays!$A$6:$A$55))</f>
        <v/>
      </c>
      <c r="G39" s="5" t="inlineStr">
        <is>
          <t>Not started</t>
        </is>
      </c>
      <c r="H39" s="19" t="n"/>
      <c r="I39" s="12">
        <f>IF(AND($G39="Done",$H39&lt;&gt;"",$F39&lt;&gt;""),MAX(0,$H39-$F39),"")</f>
        <v/>
      </c>
      <c r="J39" s="6">
        <f>IF(OR($C39="",$F39="",$G39="Done",$G39="N/A"),"",IF($C$6&gt;$F39,"OVERDUE",""))</f>
        <v/>
      </c>
      <c r="K39" s="5" t="n"/>
      <c r="L39" s="5" t="n"/>
      <c r="M39" s="19" t="n"/>
      <c r="N39" s="6">
        <f>IF($C39="","",IF($G39="N/A","N/A",IF(AND($G39="Done",$L39&lt;&gt;"",$M39&lt;&gt;""),"Signed off",IF($G39="Done","Awaiting review","Open"))))</f>
        <v/>
      </c>
    </row>
    <row r="40">
      <c r="A40" s="5" t="n">
        <v>32</v>
      </c>
      <c r="B40" s="5" t="inlineStr">
        <is>
          <t>Close</t>
        </is>
      </c>
      <c r="C40" s="20" t="inlineStr">
        <is>
          <t>Review and sign off the month-end pack</t>
        </is>
      </c>
      <c r="D40" s="5" t="inlineStr">
        <is>
          <t>Finance director</t>
        </is>
      </c>
      <c r="E40" s="21" t="n">
        <v>7</v>
      </c>
      <c r="F40" s="11">
        <f>IF(OR($C40="",$E40=""),"",WORKDAY($C$5,$E40,Holidays!$A$6:$A$55))</f>
        <v/>
      </c>
      <c r="G40" s="5" t="inlineStr">
        <is>
          <t>Not started</t>
        </is>
      </c>
      <c r="H40" s="19" t="n"/>
      <c r="I40" s="12">
        <f>IF(AND($G40="Done",$H40&lt;&gt;"",$F40&lt;&gt;""),MAX(0,$H40-$F40),"")</f>
        <v/>
      </c>
      <c r="J40" s="6">
        <f>IF(OR($C40="",$F40="",$G40="Done",$G40="N/A"),"",IF($C$6&gt;$F40,"OVERDUE",""))</f>
        <v/>
      </c>
      <c r="K40" s="5" t="n"/>
      <c r="L40" s="5" t="n"/>
      <c r="M40" s="19" t="n"/>
      <c r="N40" s="6">
        <f>IF($C40="","",IF($G40="N/A","N/A",IF(AND($G40="Done",$L40&lt;&gt;"",$M40&lt;&gt;""),"Signed off",IF($G40="Done","Awaiting review","Open"))))</f>
        <v/>
      </c>
    </row>
    <row r="41">
      <c r="A41" s="5" t="n"/>
      <c r="B41" s="5" t="n"/>
      <c r="C41" s="20" t="n"/>
      <c r="D41" s="5" t="n"/>
      <c r="E41" s="21" t="n"/>
      <c r="F41" s="11">
        <f>IF(OR($C41="",$E41=""),"",WORKDAY($C$5,$E41,Holidays!$A$6:$A$55))</f>
        <v/>
      </c>
      <c r="G41" s="5" t="n"/>
      <c r="H41" s="19" t="n"/>
      <c r="I41" s="12">
        <f>IF(AND($G41="Done",$H41&lt;&gt;"",$F41&lt;&gt;""),MAX(0,$H41-$F41),"")</f>
        <v/>
      </c>
      <c r="J41" s="6">
        <f>IF(OR($C41="",$F41="",$G41="Done",$G41="N/A"),"",IF($C$6&gt;$F41,"OVERDUE",""))</f>
        <v/>
      </c>
      <c r="K41" s="5" t="n"/>
      <c r="L41" s="5" t="n"/>
      <c r="M41" s="19" t="n"/>
      <c r="N41" s="6">
        <f>IF($C41="","",IF($G41="N/A","N/A",IF(AND($G41="Done",$L41&lt;&gt;"",$M41&lt;&gt;""),"Signed off",IF($G41="Done","Awaiting review","Open"))))</f>
        <v/>
      </c>
    </row>
    <row r="42">
      <c r="A42" s="5" t="n"/>
      <c r="B42" s="5" t="n"/>
      <c r="C42" s="20" t="n"/>
      <c r="D42" s="5" t="n"/>
      <c r="E42" s="21" t="n"/>
      <c r="F42" s="11">
        <f>IF(OR($C42="",$E42=""),"",WORKDAY($C$5,$E42,Holidays!$A$6:$A$55))</f>
        <v/>
      </c>
      <c r="G42" s="5" t="n"/>
      <c r="H42" s="19" t="n"/>
      <c r="I42" s="12">
        <f>IF(AND($G42="Done",$H42&lt;&gt;"",$F42&lt;&gt;""),MAX(0,$H42-$F42),"")</f>
        <v/>
      </c>
      <c r="J42" s="6">
        <f>IF(OR($C42="",$F42="",$G42="Done",$G42="N/A"),"",IF($C$6&gt;$F42,"OVERDUE",""))</f>
        <v/>
      </c>
      <c r="K42" s="5" t="n"/>
      <c r="L42" s="5" t="n"/>
      <c r="M42" s="19" t="n"/>
      <c r="N42" s="6">
        <f>IF($C42="","",IF($G42="N/A","N/A",IF(AND($G42="Done",$L42&lt;&gt;"",$M42&lt;&gt;""),"Signed off",IF($G42="Done","Awaiting review","Open"))))</f>
        <v/>
      </c>
    </row>
    <row r="43">
      <c r="A43" s="5" t="n"/>
      <c r="B43" s="5" t="n"/>
      <c r="C43" s="20" t="n"/>
      <c r="D43" s="5" t="n"/>
      <c r="E43" s="21" t="n"/>
      <c r="F43" s="11">
        <f>IF(OR($C43="",$E43=""),"",WORKDAY($C$5,$E43,Holidays!$A$6:$A$55))</f>
        <v/>
      </c>
      <c r="G43" s="5" t="n"/>
      <c r="H43" s="19" t="n"/>
      <c r="I43" s="12">
        <f>IF(AND($G43="Done",$H43&lt;&gt;"",$F43&lt;&gt;""),MAX(0,$H43-$F43),"")</f>
        <v/>
      </c>
      <c r="J43" s="6">
        <f>IF(OR($C43="",$F43="",$G43="Done",$G43="N/A"),"",IF($C$6&gt;$F43,"OVERDUE",""))</f>
        <v/>
      </c>
      <c r="K43" s="5" t="n"/>
      <c r="L43" s="5" t="n"/>
      <c r="M43" s="19" t="n"/>
      <c r="N43" s="6">
        <f>IF($C43="","",IF($G43="N/A","N/A",IF(AND($G43="Done",$L43&lt;&gt;"",$M43&lt;&gt;""),"Signed off",IF($G43="Done","Awaiting review","Open"))))</f>
        <v/>
      </c>
    </row>
    <row r="44">
      <c r="A44" s="5" t="n"/>
      <c r="B44" s="5" t="n"/>
      <c r="C44" s="20" t="n"/>
      <c r="D44" s="5" t="n"/>
      <c r="E44" s="21" t="n"/>
      <c r="F44" s="11">
        <f>IF(OR($C44="",$E44=""),"",WORKDAY($C$5,$E44,Holidays!$A$6:$A$55))</f>
        <v/>
      </c>
      <c r="G44" s="5" t="n"/>
      <c r="H44" s="19" t="n"/>
      <c r="I44" s="12">
        <f>IF(AND($G44="Done",$H44&lt;&gt;"",$F44&lt;&gt;""),MAX(0,$H44-$F44),"")</f>
        <v/>
      </c>
      <c r="J44" s="6">
        <f>IF(OR($C44="",$F44="",$G44="Done",$G44="N/A"),"",IF($C$6&gt;$F44,"OVERDUE",""))</f>
        <v/>
      </c>
      <c r="K44" s="5" t="n"/>
      <c r="L44" s="5" t="n"/>
      <c r="M44" s="19" t="n"/>
      <c r="N44" s="6">
        <f>IF($C44="","",IF($G44="N/A","N/A",IF(AND($G44="Done",$L44&lt;&gt;"",$M44&lt;&gt;""),"Signed off",IF($G44="Done","Awaiting review","Open"))))</f>
        <v/>
      </c>
    </row>
    <row r="45">
      <c r="A45" s="5" t="n"/>
      <c r="B45" s="5" t="n"/>
      <c r="C45" s="20" t="n"/>
      <c r="D45" s="5" t="n"/>
      <c r="E45" s="21" t="n"/>
      <c r="F45" s="11">
        <f>IF(OR($C45="",$E45=""),"",WORKDAY($C$5,$E45,Holidays!$A$6:$A$55))</f>
        <v/>
      </c>
      <c r="G45" s="5" t="n"/>
      <c r="H45" s="19" t="n"/>
      <c r="I45" s="12">
        <f>IF(AND($G45="Done",$H45&lt;&gt;"",$F45&lt;&gt;""),MAX(0,$H45-$F45),"")</f>
        <v/>
      </c>
      <c r="J45" s="6">
        <f>IF(OR($C45="",$F45="",$G45="Done",$G45="N/A"),"",IF($C$6&gt;$F45,"OVERDUE",""))</f>
        <v/>
      </c>
      <c r="K45" s="5" t="n"/>
      <c r="L45" s="5" t="n"/>
      <c r="M45" s="19" t="n"/>
      <c r="N45" s="6">
        <f>IF($C45="","",IF($G45="N/A","N/A",IF(AND($G45="Done",$L45&lt;&gt;"",$M45&lt;&gt;""),"Signed off",IF($G45="Done","Awaiting review","Open"))))</f>
        <v/>
      </c>
    </row>
    <row r="46">
      <c r="A46" s="5" t="n"/>
      <c r="B46" s="5" t="n"/>
      <c r="C46" s="20" t="n"/>
      <c r="D46" s="5" t="n"/>
      <c r="E46" s="21" t="n"/>
      <c r="F46" s="11">
        <f>IF(OR($C46="",$E46=""),"",WORKDAY($C$5,$E46,Holidays!$A$6:$A$55))</f>
        <v/>
      </c>
      <c r="G46" s="5" t="n"/>
      <c r="H46" s="19" t="n"/>
      <c r="I46" s="12">
        <f>IF(AND($G46="Done",$H46&lt;&gt;"",$F46&lt;&gt;""),MAX(0,$H46-$F46),"")</f>
        <v/>
      </c>
      <c r="J46" s="6">
        <f>IF(OR($C46="",$F46="",$G46="Done",$G46="N/A"),"",IF($C$6&gt;$F46,"OVERDUE",""))</f>
        <v/>
      </c>
      <c r="K46" s="5" t="n"/>
      <c r="L46" s="5" t="n"/>
      <c r="M46" s="19" t="n"/>
      <c r="N46" s="6">
        <f>IF($C46="","",IF($G46="N/A","N/A",IF(AND($G46="Done",$L46&lt;&gt;"",$M46&lt;&gt;""),"Signed off",IF($G46="Done","Awaiting review","Open"))))</f>
        <v/>
      </c>
    </row>
    <row r="47">
      <c r="A47" s="5" t="n"/>
      <c r="B47" s="5" t="n"/>
      <c r="C47" s="20" t="n"/>
      <c r="D47" s="5" t="n"/>
      <c r="E47" s="21" t="n"/>
      <c r="F47" s="11">
        <f>IF(OR($C47="",$E47=""),"",WORKDAY($C$5,$E47,Holidays!$A$6:$A$55))</f>
        <v/>
      </c>
      <c r="G47" s="5" t="n"/>
      <c r="H47" s="19" t="n"/>
      <c r="I47" s="12">
        <f>IF(AND($G47="Done",$H47&lt;&gt;"",$F47&lt;&gt;""),MAX(0,$H47-$F47),"")</f>
        <v/>
      </c>
      <c r="J47" s="6">
        <f>IF(OR($C47="",$F47="",$G47="Done",$G47="N/A"),"",IF($C$6&gt;$F47,"OVERDUE",""))</f>
        <v/>
      </c>
      <c r="K47" s="5" t="n"/>
      <c r="L47" s="5" t="n"/>
      <c r="M47" s="19" t="n"/>
      <c r="N47" s="6">
        <f>IF($C47="","",IF($G47="N/A","N/A",IF(AND($G47="Done",$L47&lt;&gt;"",$M47&lt;&gt;""),"Signed off",IF($G47="Done","Awaiting review","Open"))))</f>
        <v/>
      </c>
    </row>
    <row r="48">
      <c r="A48" s="5" t="n"/>
      <c r="B48" s="5" t="n"/>
      <c r="C48" s="20" t="n"/>
      <c r="D48" s="5" t="n"/>
      <c r="E48" s="21" t="n"/>
      <c r="F48" s="11">
        <f>IF(OR($C48="",$E48=""),"",WORKDAY($C$5,$E48,Holidays!$A$6:$A$55))</f>
        <v/>
      </c>
      <c r="G48" s="5" t="n"/>
      <c r="H48" s="19" t="n"/>
      <c r="I48" s="12">
        <f>IF(AND($G48="Done",$H48&lt;&gt;"",$F48&lt;&gt;""),MAX(0,$H48-$F48),"")</f>
        <v/>
      </c>
      <c r="J48" s="6">
        <f>IF(OR($C48="",$F48="",$G48="Done",$G48="N/A"),"",IF($C$6&gt;$F48,"OVERDUE",""))</f>
        <v/>
      </c>
      <c r="K48" s="5" t="n"/>
      <c r="L48" s="5" t="n"/>
      <c r="M48" s="19" t="n"/>
      <c r="N48" s="6">
        <f>IF($C48="","",IF($G48="N/A","N/A",IF(AND($G48="Done",$L48&lt;&gt;"",$M48&lt;&gt;""),"Signed off",IF($G48="Done","Awaiting review","Open"))))</f>
        <v/>
      </c>
    </row>
    <row r="49">
      <c r="A49" s="5" t="n"/>
      <c r="B49" s="5" t="n"/>
      <c r="C49" s="20" t="n"/>
      <c r="D49" s="5" t="n"/>
      <c r="E49" s="21" t="n"/>
      <c r="F49" s="11">
        <f>IF(OR($C49="",$E49=""),"",WORKDAY($C$5,$E49,Holidays!$A$6:$A$55))</f>
        <v/>
      </c>
      <c r="G49" s="5" t="n"/>
      <c r="H49" s="19" t="n"/>
      <c r="I49" s="12">
        <f>IF(AND($G49="Done",$H49&lt;&gt;"",$F49&lt;&gt;""),MAX(0,$H49-$F49),"")</f>
        <v/>
      </c>
      <c r="J49" s="6">
        <f>IF(OR($C49="",$F49="",$G49="Done",$G49="N/A"),"",IF($C$6&gt;$F49,"OVERDUE",""))</f>
        <v/>
      </c>
      <c r="K49" s="5" t="n"/>
      <c r="L49" s="5" t="n"/>
      <c r="M49" s="19" t="n"/>
      <c r="N49" s="6">
        <f>IF($C49="","",IF($G49="N/A","N/A",IF(AND($G49="Done",$L49&lt;&gt;"",$M49&lt;&gt;""),"Signed off",IF($G49="Done","Awaiting review","Open"))))</f>
        <v/>
      </c>
    </row>
    <row r="50">
      <c r="A50" s="5" t="n"/>
      <c r="B50" s="5" t="n"/>
      <c r="C50" s="20" t="n"/>
      <c r="D50" s="5" t="n"/>
      <c r="E50" s="21" t="n"/>
      <c r="F50" s="11">
        <f>IF(OR($C50="",$E50=""),"",WORKDAY($C$5,$E50,Holidays!$A$6:$A$55))</f>
        <v/>
      </c>
      <c r="G50" s="5" t="n"/>
      <c r="H50" s="19" t="n"/>
      <c r="I50" s="12">
        <f>IF(AND($G50="Done",$H50&lt;&gt;"",$F50&lt;&gt;""),MAX(0,$H50-$F50),"")</f>
        <v/>
      </c>
      <c r="J50" s="6">
        <f>IF(OR($C50="",$F50="",$G50="Done",$G50="N/A"),"",IF($C$6&gt;$F50,"OVERDUE",""))</f>
        <v/>
      </c>
      <c r="K50" s="5" t="n"/>
      <c r="L50" s="5" t="n"/>
      <c r="M50" s="19" t="n"/>
      <c r="N50" s="6">
        <f>IF($C50="","",IF($G50="N/A","N/A",IF(AND($G50="Done",$L50&lt;&gt;"",$M50&lt;&gt;""),"Signed off",IF($G50="Done","Awaiting review","Open"))))</f>
        <v/>
      </c>
    </row>
    <row r="51">
      <c r="A51" s="5" t="n"/>
      <c r="B51" s="5" t="n"/>
      <c r="C51" s="20" t="n"/>
      <c r="D51" s="5" t="n"/>
      <c r="E51" s="21" t="n"/>
      <c r="F51" s="11">
        <f>IF(OR($C51="",$E51=""),"",WORKDAY($C$5,$E51,Holidays!$A$6:$A$55))</f>
        <v/>
      </c>
      <c r="G51" s="5" t="n"/>
      <c r="H51" s="19" t="n"/>
      <c r="I51" s="12">
        <f>IF(AND($G51="Done",$H51&lt;&gt;"",$F51&lt;&gt;""),MAX(0,$H51-$F51),"")</f>
        <v/>
      </c>
      <c r="J51" s="6">
        <f>IF(OR($C51="",$F51="",$G51="Done",$G51="N/A"),"",IF($C$6&gt;$F51,"OVERDUE",""))</f>
        <v/>
      </c>
      <c r="K51" s="5" t="n"/>
      <c r="L51" s="5" t="n"/>
      <c r="M51" s="19" t="n"/>
      <c r="N51" s="6">
        <f>IF($C51="","",IF($G51="N/A","N/A",IF(AND($G51="Done",$L51&lt;&gt;"",$M51&lt;&gt;""),"Signed off",IF($G51="Done","Awaiting review","Open"))))</f>
        <v/>
      </c>
    </row>
    <row r="52">
      <c r="A52" s="5" t="n"/>
      <c r="B52" s="5" t="n"/>
      <c r="C52" s="20" t="n"/>
      <c r="D52" s="5" t="n"/>
      <c r="E52" s="21" t="n"/>
      <c r="F52" s="11">
        <f>IF(OR($C52="",$E52=""),"",WORKDAY($C$5,$E52,Holidays!$A$6:$A$55))</f>
        <v/>
      </c>
      <c r="G52" s="5" t="n"/>
      <c r="H52" s="19" t="n"/>
      <c r="I52" s="12">
        <f>IF(AND($G52="Done",$H52&lt;&gt;"",$F52&lt;&gt;""),MAX(0,$H52-$F52),"")</f>
        <v/>
      </c>
      <c r="J52" s="6">
        <f>IF(OR($C52="",$F52="",$G52="Done",$G52="N/A"),"",IF($C$6&gt;$F52,"OVERDUE",""))</f>
        <v/>
      </c>
      <c r="K52" s="5" t="n"/>
      <c r="L52" s="5" t="n"/>
      <c r="M52" s="19" t="n"/>
      <c r="N52" s="6">
        <f>IF($C52="","",IF($G52="N/A","N/A",IF(AND($G52="Done",$L52&lt;&gt;"",$M52&lt;&gt;""),"Signed off",IF($G52="Done","Awaiting review","Open"))))</f>
        <v/>
      </c>
    </row>
    <row r="53">
      <c r="A53" s="5" t="n"/>
      <c r="B53" s="5" t="n"/>
      <c r="C53" s="20" t="n"/>
      <c r="D53" s="5" t="n"/>
      <c r="E53" s="21" t="n"/>
      <c r="F53" s="11">
        <f>IF(OR($C53="",$E53=""),"",WORKDAY($C$5,$E53,Holidays!$A$6:$A$55))</f>
        <v/>
      </c>
      <c r="G53" s="5" t="n"/>
      <c r="H53" s="19" t="n"/>
      <c r="I53" s="12">
        <f>IF(AND($G53="Done",$H53&lt;&gt;"",$F53&lt;&gt;""),MAX(0,$H53-$F53),"")</f>
        <v/>
      </c>
      <c r="J53" s="6">
        <f>IF(OR($C53="",$F53="",$G53="Done",$G53="N/A"),"",IF($C$6&gt;$F53,"OVERDUE",""))</f>
        <v/>
      </c>
      <c r="K53" s="5" t="n"/>
      <c r="L53" s="5" t="n"/>
      <c r="M53" s="19" t="n"/>
      <c r="N53" s="6">
        <f>IF($C53="","",IF($G53="N/A","N/A",IF(AND($G53="Done",$L53&lt;&gt;"",$M53&lt;&gt;""),"Signed off",IF($G53="Done","Awaiting review","Open"))))</f>
        <v/>
      </c>
    </row>
    <row r="54">
      <c r="A54" s="5" t="n"/>
      <c r="B54" s="5" t="n"/>
      <c r="C54" s="20" t="n"/>
      <c r="D54" s="5" t="n"/>
      <c r="E54" s="21" t="n"/>
      <c r="F54" s="11">
        <f>IF(OR($C54="",$E54=""),"",WORKDAY($C$5,$E54,Holidays!$A$6:$A$55))</f>
        <v/>
      </c>
      <c r="G54" s="5" t="n"/>
      <c r="H54" s="19" t="n"/>
      <c r="I54" s="12">
        <f>IF(AND($G54="Done",$H54&lt;&gt;"",$F54&lt;&gt;""),MAX(0,$H54-$F54),"")</f>
        <v/>
      </c>
      <c r="J54" s="6">
        <f>IF(OR($C54="",$F54="",$G54="Done",$G54="N/A"),"",IF($C$6&gt;$F54,"OVERDUE",""))</f>
        <v/>
      </c>
      <c r="K54" s="5" t="n"/>
      <c r="L54" s="5" t="n"/>
      <c r="M54" s="19" t="n"/>
      <c r="N54" s="6">
        <f>IF($C54="","",IF($G54="N/A","N/A",IF(AND($G54="Done",$L54&lt;&gt;"",$M54&lt;&gt;""),"Signed off",IF($G54="Done","Awaiting review","Open"))))</f>
        <v/>
      </c>
    </row>
    <row r="55">
      <c r="A55" s="5" t="n"/>
      <c r="B55" s="5" t="n"/>
      <c r="C55" s="20" t="n"/>
      <c r="D55" s="5" t="n"/>
      <c r="E55" s="21" t="n"/>
      <c r="F55" s="11">
        <f>IF(OR($C55="",$E55=""),"",WORKDAY($C$5,$E55,Holidays!$A$6:$A$55))</f>
        <v/>
      </c>
      <c r="G55" s="5" t="n"/>
      <c r="H55" s="19" t="n"/>
      <c r="I55" s="12">
        <f>IF(AND($G55="Done",$H55&lt;&gt;"",$F55&lt;&gt;""),MAX(0,$H55-$F55),"")</f>
        <v/>
      </c>
      <c r="J55" s="6">
        <f>IF(OR($C55="",$F55="",$G55="Done",$G55="N/A"),"",IF($C$6&gt;$F55,"OVERDUE",""))</f>
        <v/>
      </c>
      <c r="K55" s="5" t="n"/>
      <c r="L55" s="5" t="n"/>
      <c r="M55" s="19" t="n"/>
      <c r="N55" s="6">
        <f>IF($C55="","",IF($G55="N/A","N/A",IF(AND($G55="Done",$L55&lt;&gt;"",$M55&lt;&gt;""),"Signed off",IF($G55="Done","Awaiting review","Open"))))</f>
        <v/>
      </c>
    </row>
    <row r="56">
      <c r="A56" s="5" t="n"/>
      <c r="B56" s="5" t="n"/>
      <c r="C56" s="20" t="n"/>
      <c r="D56" s="5" t="n"/>
      <c r="E56" s="21" t="n"/>
      <c r="F56" s="11">
        <f>IF(OR($C56="",$E56=""),"",WORKDAY($C$5,$E56,Holidays!$A$6:$A$55))</f>
        <v/>
      </c>
      <c r="G56" s="5" t="n"/>
      <c r="H56" s="19" t="n"/>
      <c r="I56" s="12">
        <f>IF(AND($G56="Done",$H56&lt;&gt;"",$F56&lt;&gt;""),MAX(0,$H56-$F56),"")</f>
        <v/>
      </c>
      <c r="J56" s="6">
        <f>IF(OR($C56="",$F56="",$G56="Done",$G56="N/A"),"",IF($C$6&gt;$F56,"OVERDUE",""))</f>
        <v/>
      </c>
      <c r="K56" s="5" t="n"/>
      <c r="L56" s="5" t="n"/>
      <c r="M56" s="19" t="n"/>
      <c r="N56" s="6">
        <f>IF($C56="","",IF($G56="N/A","N/A",IF(AND($G56="Done",$L56&lt;&gt;"",$M56&lt;&gt;""),"Signed off",IF($G56="Done","Awaiting review","Open"))))</f>
        <v/>
      </c>
    </row>
    <row r="57">
      <c r="A57" s="5" t="n"/>
      <c r="B57" s="5" t="n"/>
      <c r="C57" s="20" t="n"/>
      <c r="D57" s="5" t="n"/>
      <c r="E57" s="21" t="n"/>
      <c r="F57" s="11">
        <f>IF(OR($C57="",$E57=""),"",WORKDAY($C$5,$E57,Holidays!$A$6:$A$55))</f>
        <v/>
      </c>
      <c r="G57" s="5" t="n"/>
      <c r="H57" s="19" t="n"/>
      <c r="I57" s="12">
        <f>IF(AND($G57="Done",$H57&lt;&gt;"",$F57&lt;&gt;""),MAX(0,$H57-$F57),"")</f>
        <v/>
      </c>
      <c r="J57" s="6">
        <f>IF(OR($C57="",$F57="",$G57="Done",$G57="N/A"),"",IF($C$6&gt;$F57,"OVERDUE",""))</f>
        <v/>
      </c>
      <c r="K57" s="5" t="n"/>
      <c r="L57" s="5" t="n"/>
      <c r="M57" s="19" t="n"/>
      <c r="N57" s="6">
        <f>IF($C57="","",IF($G57="N/A","N/A",IF(AND($G57="Done",$L57&lt;&gt;"",$M57&lt;&gt;""),"Signed off",IF($G57="Done","Awaiting review","Open"))))</f>
        <v/>
      </c>
    </row>
    <row r="58">
      <c r="A58" s="5" t="n"/>
      <c r="B58" s="5" t="n"/>
      <c r="C58" s="20" t="n"/>
      <c r="D58" s="5" t="n"/>
      <c r="E58" s="21" t="n"/>
      <c r="F58" s="11">
        <f>IF(OR($C58="",$E58=""),"",WORKDAY($C$5,$E58,Holidays!$A$6:$A$55))</f>
        <v/>
      </c>
      <c r="G58" s="5" t="n"/>
      <c r="H58" s="19" t="n"/>
      <c r="I58" s="12">
        <f>IF(AND($G58="Done",$H58&lt;&gt;"",$F58&lt;&gt;""),MAX(0,$H58-$F58),"")</f>
        <v/>
      </c>
      <c r="J58" s="6">
        <f>IF(OR($C58="",$F58="",$G58="Done",$G58="N/A"),"",IF($C$6&gt;$F58,"OVERDUE",""))</f>
        <v/>
      </c>
      <c r="K58" s="5" t="n"/>
      <c r="L58" s="5" t="n"/>
      <c r="M58" s="19" t="n"/>
      <c r="N58" s="6">
        <f>IF($C58="","",IF($G58="N/A","N/A",IF(AND($G58="Done",$L58&lt;&gt;"",$M58&lt;&gt;""),"Signed off",IF($G58="Done","Awaiting review","Open"))))</f>
        <v/>
      </c>
    </row>
    <row r="59">
      <c r="A59" s="5" t="n"/>
      <c r="B59" s="5" t="n"/>
      <c r="C59" s="20" t="n"/>
      <c r="D59" s="5" t="n"/>
      <c r="E59" s="21" t="n"/>
      <c r="F59" s="11">
        <f>IF(OR($C59="",$E59=""),"",WORKDAY($C$5,$E59,Holidays!$A$6:$A$55))</f>
        <v/>
      </c>
      <c r="G59" s="5" t="n"/>
      <c r="H59" s="19" t="n"/>
      <c r="I59" s="12">
        <f>IF(AND($G59="Done",$H59&lt;&gt;"",$F59&lt;&gt;""),MAX(0,$H59-$F59),"")</f>
        <v/>
      </c>
      <c r="J59" s="6">
        <f>IF(OR($C59="",$F59="",$G59="Done",$G59="N/A"),"",IF($C$6&gt;$F59,"OVERDUE",""))</f>
        <v/>
      </c>
      <c r="K59" s="5" t="n"/>
      <c r="L59" s="5" t="n"/>
      <c r="M59" s="19" t="n"/>
      <c r="N59" s="6">
        <f>IF($C59="","",IF($G59="N/A","N/A",IF(AND($G59="Done",$L59&lt;&gt;"",$M59&lt;&gt;""),"Signed off",IF($G59="Done","Awaiting review","Open"))))</f>
        <v/>
      </c>
    </row>
    <row r="60">
      <c r="A60" s="5" t="n"/>
      <c r="B60" s="5" t="n"/>
      <c r="C60" s="20" t="n"/>
      <c r="D60" s="5" t="n"/>
      <c r="E60" s="21" t="n"/>
      <c r="F60" s="11">
        <f>IF(OR($C60="",$E60=""),"",WORKDAY($C$5,$E60,Holidays!$A$6:$A$55))</f>
        <v/>
      </c>
      <c r="G60" s="5" t="n"/>
      <c r="H60" s="19" t="n"/>
      <c r="I60" s="12">
        <f>IF(AND($G60="Done",$H60&lt;&gt;"",$F60&lt;&gt;""),MAX(0,$H60-$F60),"")</f>
        <v/>
      </c>
      <c r="J60" s="6">
        <f>IF(OR($C60="",$F60="",$G60="Done",$G60="N/A"),"",IF($C$6&gt;$F60,"OVERDUE",""))</f>
        <v/>
      </c>
      <c r="K60" s="5" t="n"/>
      <c r="L60" s="5" t="n"/>
      <c r="M60" s="19" t="n"/>
      <c r="N60" s="6">
        <f>IF($C60="","",IF($G60="N/A","N/A",IF(AND($G60="Done",$L60&lt;&gt;"",$M60&lt;&gt;""),"Signed off",IF($G60="Done","Awaiting review","Open"))))</f>
        <v/>
      </c>
    </row>
    <row r="61">
      <c r="A61" s="5" t="n"/>
      <c r="B61" s="5" t="n"/>
      <c r="C61" s="20" t="n"/>
      <c r="D61" s="5" t="n"/>
      <c r="E61" s="21" t="n"/>
      <c r="F61" s="11">
        <f>IF(OR($C61="",$E61=""),"",WORKDAY($C$5,$E61,Holidays!$A$6:$A$55))</f>
        <v/>
      </c>
      <c r="G61" s="5" t="n"/>
      <c r="H61" s="19" t="n"/>
      <c r="I61" s="12">
        <f>IF(AND($G61="Done",$H61&lt;&gt;"",$F61&lt;&gt;""),MAX(0,$H61-$F61),"")</f>
        <v/>
      </c>
      <c r="J61" s="6">
        <f>IF(OR($C61="",$F61="",$G61="Done",$G61="N/A"),"",IF($C$6&gt;$F61,"OVERDUE",""))</f>
        <v/>
      </c>
      <c r="K61" s="5" t="n"/>
      <c r="L61" s="5" t="n"/>
      <c r="M61" s="19" t="n"/>
      <c r="N61" s="6">
        <f>IF($C61="","",IF($G61="N/A","N/A",IF(AND($G61="Done",$L61&lt;&gt;"",$M61&lt;&gt;""),"Signed off",IF($G61="Done","Awaiting review","Open"))))</f>
        <v/>
      </c>
    </row>
    <row r="62">
      <c r="A62" s="5" t="n"/>
      <c r="B62" s="5" t="n"/>
      <c r="C62" s="20" t="n"/>
      <c r="D62" s="5" t="n"/>
      <c r="E62" s="21" t="n"/>
      <c r="F62" s="11">
        <f>IF(OR($C62="",$E62=""),"",WORKDAY($C$5,$E62,Holidays!$A$6:$A$55))</f>
        <v/>
      </c>
      <c r="G62" s="5" t="n"/>
      <c r="H62" s="19" t="n"/>
      <c r="I62" s="12">
        <f>IF(AND($G62="Done",$H62&lt;&gt;"",$F62&lt;&gt;""),MAX(0,$H62-$F62),"")</f>
        <v/>
      </c>
      <c r="J62" s="6">
        <f>IF(OR($C62="",$F62="",$G62="Done",$G62="N/A"),"",IF($C$6&gt;$F62,"OVERDUE",""))</f>
        <v/>
      </c>
      <c r="K62" s="5" t="n"/>
      <c r="L62" s="5" t="n"/>
      <c r="M62" s="19" t="n"/>
      <c r="N62" s="6">
        <f>IF($C62="","",IF($G62="N/A","N/A",IF(AND($G62="Done",$L62&lt;&gt;"",$M62&lt;&gt;""),"Signed off",IF($G62="Done","Awaiting review","Open"))))</f>
        <v/>
      </c>
    </row>
    <row r="63">
      <c r="A63" s="5" t="n"/>
      <c r="B63" s="5" t="n"/>
      <c r="C63" s="20" t="n"/>
      <c r="D63" s="5" t="n"/>
      <c r="E63" s="21" t="n"/>
      <c r="F63" s="11">
        <f>IF(OR($C63="",$E63=""),"",WORKDAY($C$5,$E63,Holidays!$A$6:$A$55))</f>
        <v/>
      </c>
      <c r="G63" s="5" t="n"/>
      <c r="H63" s="19" t="n"/>
      <c r="I63" s="12">
        <f>IF(AND($G63="Done",$H63&lt;&gt;"",$F63&lt;&gt;""),MAX(0,$H63-$F63),"")</f>
        <v/>
      </c>
      <c r="J63" s="6">
        <f>IF(OR($C63="",$F63="",$G63="Done",$G63="N/A"),"",IF($C$6&gt;$F63,"OVERDUE",""))</f>
        <v/>
      </c>
      <c r="K63" s="5" t="n"/>
      <c r="L63" s="5" t="n"/>
      <c r="M63" s="19" t="n"/>
      <c r="N63" s="6">
        <f>IF($C63="","",IF($G63="N/A","N/A",IF(AND($G63="Done",$L63&lt;&gt;"",$M63&lt;&gt;""),"Signed off",IF($G63="Done","Awaiting review","Open"))))</f>
        <v/>
      </c>
    </row>
    <row r="64">
      <c r="A64" s="5" t="n"/>
      <c r="B64" s="5" t="n"/>
      <c r="C64" s="20" t="n"/>
      <c r="D64" s="5" t="n"/>
      <c r="E64" s="21" t="n"/>
      <c r="F64" s="11">
        <f>IF(OR($C64="",$E64=""),"",WORKDAY($C$5,$E64,Holidays!$A$6:$A$55))</f>
        <v/>
      </c>
      <c r="G64" s="5" t="n"/>
      <c r="H64" s="19" t="n"/>
      <c r="I64" s="12">
        <f>IF(AND($G64="Done",$H64&lt;&gt;"",$F64&lt;&gt;""),MAX(0,$H64-$F64),"")</f>
        <v/>
      </c>
      <c r="J64" s="6">
        <f>IF(OR($C64="",$F64="",$G64="Done",$G64="N/A"),"",IF($C$6&gt;$F64,"OVERDUE",""))</f>
        <v/>
      </c>
      <c r="K64" s="5" t="n"/>
      <c r="L64" s="5" t="n"/>
      <c r="M64" s="19" t="n"/>
      <c r="N64" s="6">
        <f>IF($C64="","",IF($G64="N/A","N/A",IF(AND($G64="Done",$L64&lt;&gt;"",$M64&lt;&gt;""),"Signed off",IF($G64="Done","Awaiting review","Open"))))</f>
        <v/>
      </c>
    </row>
    <row r="65">
      <c r="A65" s="5" t="n"/>
      <c r="B65" s="5" t="n"/>
      <c r="C65" s="20" t="n"/>
      <c r="D65" s="5" t="n"/>
      <c r="E65" s="21" t="n"/>
      <c r="F65" s="11">
        <f>IF(OR($C65="",$E65=""),"",WORKDAY($C$5,$E65,Holidays!$A$6:$A$55))</f>
        <v/>
      </c>
      <c r="G65" s="5" t="n"/>
      <c r="H65" s="19" t="n"/>
      <c r="I65" s="12">
        <f>IF(AND($G65="Done",$H65&lt;&gt;"",$F65&lt;&gt;""),MAX(0,$H65-$F65),"")</f>
        <v/>
      </c>
      <c r="J65" s="6">
        <f>IF(OR($C65="",$F65="",$G65="Done",$G65="N/A"),"",IF($C$6&gt;$F65,"OVERDUE",""))</f>
        <v/>
      </c>
      <c r="K65" s="5" t="n"/>
      <c r="L65" s="5" t="n"/>
      <c r="M65" s="19" t="n"/>
      <c r="N65" s="6">
        <f>IF($C65="","",IF($G65="N/A","N/A",IF(AND($G65="Done",$L65&lt;&gt;"",$M65&lt;&gt;""),"Signed off",IF($G65="Done","Awaiting review","Open"))))</f>
        <v/>
      </c>
    </row>
    <row r="66">
      <c r="A66" s="5" t="n"/>
      <c r="B66" s="5" t="n"/>
      <c r="C66" s="20" t="n"/>
      <c r="D66" s="5" t="n"/>
      <c r="E66" s="21" t="n"/>
      <c r="F66" s="11">
        <f>IF(OR($C66="",$E66=""),"",WORKDAY($C$5,$E66,Holidays!$A$6:$A$55))</f>
        <v/>
      </c>
      <c r="G66" s="5" t="n"/>
      <c r="H66" s="19" t="n"/>
      <c r="I66" s="12">
        <f>IF(AND($G66="Done",$H66&lt;&gt;"",$F66&lt;&gt;""),MAX(0,$H66-$F66),"")</f>
        <v/>
      </c>
      <c r="J66" s="6">
        <f>IF(OR($C66="",$F66="",$G66="Done",$G66="N/A"),"",IF($C$6&gt;$F66,"OVERDUE",""))</f>
        <v/>
      </c>
      <c r="K66" s="5" t="n"/>
      <c r="L66" s="5" t="n"/>
      <c r="M66" s="19" t="n"/>
      <c r="N66" s="6">
        <f>IF($C66="","",IF($G66="N/A","N/A",IF(AND($G66="Done",$L66&lt;&gt;"",$M66&lt;&gt;""),"Signed off",IF($G66="Done","Awaiting review","Open"))))</f>
        <v/>
      </c>
    </row>
    <row r="67">
      <c r="A67" s="5" t="n"/>
      <c r="B67" s="5" t="n"/>
      <c r="C67" s="20" t="n"/>
      <c r="D67" s="5" t="n"/>
      <c r="E67" s="21" t="n"/>
      <c r="F67" s="11">
        <f>IF(OR($C67="",$E67=""),"",WORKDAY($C$5,$E67,Holidays!$A$6:$A$55))</f>
        <v/>
      </c>
      <c r="G67" s="5" t="n"/>
      <c r="H67" s="19" t="n"/>
      <c r="I67" s="12">
        <f>IF(AND($G67="Done",$H67&lt;&gt;"",$F67&lt;&gt;""),MAX(0,$H67-$F67),"")</f>
        <v/>
      </c>
      <c r="J67" s="6">
        <f>IF(OR($C67="",$F67="",$G67="Done",$G67="N/A"),"",IF($C$6&gt;$F67,"OVERDUE",""))</f>
        <v/>
      </c>
      <c r="K67" s="5" t="n"/>
      <c r="L67" s="5" t="n"/>
      <c r="M67" s="19" t="n"/>
      <c r="N67" s="6">
        <f>IF($C67="","",IF($G67="N/A","N/A",IF(AND($G67="Done",$L67&lt;&gt;"",$M67&lt;&gt;""),"Signed off",IF($G67="Done","Awaiting review","Open"))))</f>
        <v/>
      </c>
    </row>
    <row r="68">
      <c r="A68" s="5" t="n"/>
      <c r="B68" s="5" t="n"/>
      <c r="C68" s="20" t="n"/>
      <c r="D68" s="5" t="n"/>
      <c r="E68" s="21" t="n"/>
      <c r="F68" s="11">
        <f>IF(OR($C68="",$E68=""),"",WORKDAY($C$5,$E68,Holidays!$A$6:$A$55))</f>
        <v/>
      </c>
      <c r="G68" s="5" t="n"/>
      <c r="H68" s="19" t="n"/>
      <c r="I68" s="12">
        <f>IF(AND($G68="Done",$H68&lt;&gt;"",$F68&lt;&gt;""),MAX(0,$H68-$F68),"")</f>
        <v/>
      </c>
      <c r="J68" s="6">
        <f>IF(OR($C68="",$F68="",$G68="Done",$G68="N/A"),"",IF($C$6&gt;$F68,"OVERDUE",""))</f>
        <v/>
      </c>
      <c r="K68" s="5" t="n"/>
      <c r="L68" s="5" t="n"/>
      <c r="M68" s="19" t="n"/>
      <c r="N68" s="6">
        <f>IF($C68="","",IF($G68="N/A","N/A",IF(AND($G68="Done",$L68&lt;&gt;"",$M68&lt;&gt;""),"Signed off",IF($G68="Done","Awaiting review","Open"))))</f>
        <v/>
      </c>
    </row>
    <row r="69">
      <c r="A69" s="5" t="n"/>
      <c r="B69" s="5" t="n"/>
      <c r="C69" s="20" t="n"/>
      <c r="D69" s="5" t="n"/>
      <c r="E69" s="21" t="n"/>
      <c r="F69" s="11">
        <f>IF(OR($C69="",$E69=""),"",WORKDAY($C$5,$E69,Holidays!$A$6:$A$55))</f>
        <v/>
      </c>
      <c r="G69" s="5" t="n"/>
      <c r="H69" s="19" t="n"/>
      <c r="I69" s="12">
        <f>IF(AND($G69="Done",$H69&lt;&gt;"",$F69&lt;&gt;""),MAX(0,$H69-$F69),"")</f>
        <v/>
      </c>
      <c r="J69" s="6">
        <f>IF(OR($C69="",$F69="",$G69="Done",$G69="N/A"),"",IF($C$6&gt;$F69,"OVERDUE",""))</f>
        <v/>
      </c>
      <c r="K69" s="5" t="n"/>
      <c r="L69" s="5" t="n"/>
      <c r="M69" s="19" t="n"/>
      <c r="N69" s="6">
        <f>IF($C69="","",IF($G69="N/A","N/A",IF(AND($G69="Done",$L69&lt;&gt;"",$M69&lt;&gt;""),"Signed off",IF($G69="Done","Awaiting review","Open"))))</f>
        <v/>
      </c>
    </row>
    <row r="70">
      <c r="A70" s="5" t="n"/>
      <c r="B70" s="5" t="n"/>
      <c r="C70" s="20" t="n"/>
      <c r="D70" s="5" t="n"/>
      <c r="E70" s="21" t="n"/>
      <c r="F70" s="11">
        <f>IF(OR($C70="",$E70=""),"",WORKDAY($C$5,$E70,Holidays!$A$6:$A$55))</f>
        <v/>
      </c>
      <c r="G70" s="5" t="n"/>
      <c r="H70" s="19" t="n"/>
      <c r="I70" s="12">
        <f>IF(AND($G70="Done",$H70&lt;&gt;"",$F70&lt;&gt;""),MAX(0,$H70-$F70),"")</f>
        <v/>
      </c>
      <c r="J70" s="6">
        <f>IF(OR($C70="",$F70="",$G70="Done",$G70="N/A"),"",IF($C$6&gt;$F70,"OVERDUE",""))</f>
        <v/>
      </c>
      <c r="K70" s="5" t="n"/>
      <c r="L70" s="5" t="n"/>
      <c r="M70" s="19" t="n"/>
      <c r="N70" s="6">
        <f>IF($C70="","",IF($G70="N/A","N/A",IF(AND($G70="Done",$L70&lt;&gt;"",$M70&lt;&gt;""),"Signed off",IF($G70="Done","Awaiting review","Open"))))</f>
        <v/>
      </c>
    </row>
    <row r="71">
      <c r="A71" s="5" t="n"/>
      <c r="B71" s="5" t="n"/>
      <c r="C71" s="20" t="n"/>
      <c r="D71" s="5" t="n"/>
      <c r="E71" s="21" t="n"/>
      <c r="F71" s="11">
        <f>IF(OR($C71="",$E71=""),"",WORKDAY($C$5,$E71,Holidays!$A$6:$A$55))</f>
        <v/>
      </c>
      <c r="G71" s="5" t="n"/>
      <c r="H71" s="19" t="n"/>
      <c r="I71" s="12">
        <f>IF(AND($G71="Done",$H71&lt;&gt;"",$F71&lt;&gt;""),MAX(0,$H71-$F71),"")</f>
        <v/>
      </c>
      <c r="J71" s="6">
        <f>IF(OR($C71="",$F71="",$G71="Done",$G71="N/A"),"",IF($C$6&gt;$F71,"OVERDUE",""))</f>
        <v/>
      </c>
      <c r="K71" s="5" t="n"/>
      <c r="L71" s="5" t="n"/>
      <c r="M71" s="19" t="n"/>
      <c r="N71" s="6">
        <f>IF($C71="","",IF($G71="N/A","N/A",IF(AND($G71="Done",$L71&lt;&gt;"",$M71&lt;&gt;""),"Signed off",IF($G71="Done","Awaiting review","Open"))))</f>
        <v/>
      </c>
    </row>
    <row r="72">
      <c r="A72" s="5" t="n"/>
      <c r="B72" s="5" t="n"/>
      <c r="C72" s="20" t="n"/>
      <c r="D72" s="5" t="n"/>
      <c r="E72" s="21" t="n"/>
      <c r="F72" s="11">
        <f>IF(OR($C72="",$E72=""),"",WORKDAY($C$5,$E72,Holidays!$A$6:$A$55))</f>
        <v/>
      </c>
      <c r="G72" s="5" t="n"/>
      <c r="H72" s="19" t="n"/>
      <c r="I72" s="12">
        <f>IF(AND($G72="Done",$H72&lt;&gt;"",$F72&lt;&gt;""),MAX(0,$H72-$F72),"")</f>
        <v/>
      </c>
      <c r="J72" s="6">
        <f>IF(OR($C72="",$F72="",$G72="Done",$G72="N/A"),"",IF($C$6&gt;$F72,"OVERDUE",""))</f>
        <v/>
      </c>
      <c r="K72" s="5" t="n"/>
      <c r="L72" s="5" t="n"/>
      <c r="M72" s="19" t="n"/>
      <c r="N72" s="6">
        <f>IF($C72="","",IF($G72="N/A","N/A",IF(AND($G72="Done",$L72&lt;&gt;"",$M72&lt;&gt;""),"Signed off",IF($G72="Done","Awaiting review","Open"))))</f>
        <v/>
      </c>
    </row>
    <row r="73">
      <c r="A73" s="5" t="n"/>
      <c r="B73" s="5" t="n"/>
      <c r="C73" s="20" t="n"/>
      <c r="D73" s="5" t="n"/>
      <c r="E73" s="21" t="n"/>
      <c r="F73" s="11">
        <f>IF(OR($C73="",$E73=""),"",WORKDAY($C$5,$E73,Holidays!$A$6:$A$55))</f>
        <v/>
      </c>
      <c r="G73" s="5" t="n"/>
      <c r="H73" s="19" t="n"/>
      <c r="I73" s="12">
        <f>IF(AND($G73="Done",$H73&lt;&gt;"",$F73&lt;&gt;""),MAX(0,$H73-$F73),"")</f>
        <v/>
      </c>
      <c r="J73" s="6">
        <f>IF(OR($C73="",$F73="",$G73="Done",$G73="N/A"),"",IF($C$6&gt;$F73,"OVERDUE",""))</f>
        <v/>
      </c>
      <c r="K73" s="5" t="n"/>
      <c r="L73" s="5" t="n"/>
      <c r="M73" s="19" t="n"/>
      <c r="N73" s="6">
        <f>IF($C73="","",IF($G73="N/A","N/A",IF(AND($G73="Done",$L73&lt;&gt;"",$M73&lt;&gt;""),"Signed off",IF($G73="Done","Awaiting review","Open"))))</f>
        <v/>
      </c>
    </row>
    <row r="74">
      <c r="A74" s="5" t="n"/>
      <c r="B74" s="5" t="n"/>
      <c r="C74" s="20" t="n"/>
      <c r="D74" s="5" t="n"/>
      <c r="E74" s="21" t="n"/>
      <c r="F74" s="11">
        <f>IF(OR($C74="",$E74=""),"",WORKDAY($C$5,$E74,Holidays!$A$6:$A$55))</f>
        <v/>
      </c>
      <c r="G74" s="5" t="n"/>
      <c r="H74" s="19" t="n"/>
      <c r="I74" s="12">
        <f>IF(AND($G74="Done",$H74&lt;&gt;"",$F74&lt;&gt;""),MAX(0,$H74-$F74),"")</f>
        <v/>
      </c>
      <c r="J74" s="6">
        <f>IF(OR($C74="",$F74="",$G74="Done",$G74="N/A"),"",IF($C$6&gt;$F74,"OVERDUE",""))</f>
        <v/>
      </c>
      <c r="K74" s="5" t="n"/>
      <c r="L74" s="5" t="n"/>
      <c r="M74" s="19" t="n"/>
      <c r="N74" s="6">
        <f>IF($C74="","",IF($G74="N/A","N/A",IF(AND($G74="Done",$L74&lt;&gt;"",$M74&lt;&gt;""),"Signed off",IF($G74="Done","Awaiting review","Open"))))</f>
        <v/>
      </c>
    </row>
    <row r="75">
      <c r="A75" s="5" t="n"/>
      <c r="B75" s="5" t="n"/>
      <c r="C75" s="20" t="n"/>
      <c r="D75" s="5" t="n"/>
      <c r="E75" s="21" t="n"/>
      <c r="F75" s="11">
        <f>IF(OR($C75="",$E75=""),"",WORKDAY($C$5,$E75,Holidays!$A$6:$A$55))</f>
        <v/>
      </c>
      <c r="G75" s="5" t="n"/>
      <c r="H75" s="19" t="n"/>
      <c r="I75" s="12">
        <f>IF(AND($G75="Done",$H75&lt;&gt;"",$F75&lt;&gt;""),MAX(0,$H75-$F75),"")</f>
        <v/>
      </c>
      <c r="J75" s="6">
        <f>IF(OR($C75="",$F75="",$G75="Done",$G75="N/A"),"",IF($C$6&gt;$F75,"OVERDUE",""))</f>
        <v/>
      </c>
      <c r="K75" s="5" t="n"/>
      <c r="L75" s="5" t="n"/>
      <c r="M75" s="19" t="n"/>
      <c r="N75" s="6">
        <f>IF($C75="","",IF($G75="N/A","N/A",IF(AND($G75="Done",$L75&lt;&gt;"",$M75&lt;&gt;""),"Signed off",IF($G75="Done","Awaiting review","Open"))))</f>
        <v/>
      </c>
    </row>
    <row r="76">
      <c r="A76" s="5" t="n"/>
      <c r="B76" s="5" t="n"/>
      <c r="C76" s="20" t="n"/>
      <c r="D76" s="5" t="n"/>
      <c r="E76" s="21" t="n"/>
      <c r="F76" s="11">
        <f>IF(OR($C76="",$E76=""),"",WORKDAY($C$5,$E76,Holidays!$A$6:$A$55))</f>
        <v/>
      </c>
      <c r="G76" s="5" t="n"/>
      <c r="H76" s="19" t="n"/>
      <c r="I76" s="12">
        <f>IF(AND($G76="Done",$H76&lt;&gt;"",$F76&lt;&gt;""),MAX(0,$H76-$F76),"")</f>
        <v/>
      </c>
      <c r="J76" s="6">
        <f>IF(OR($C76="",$F76="",$G76="Done",$G76="N/A"),"",IF($C$6&gt;$F76,"OVERDUE",""))</f>
        <v/>
      </c>
      <c r="K76" s="5" t="n"/>
      <c r="L76" s="5" t="n"/>
      <c r="M76" s="19" t="n"/>
      <c r="N76" s="6">
        <f>IF($C76="","",IF($G76="N/A","N/A",IF(AND($G76="Done",$L76&lt;&gt;"",$M76&lt;&gt;""),"Signed off",IF($G76="Done","Awaiting review","Open"))))</f>
        <v/>
      </c>
    </row>
    <row r="77">
      <c r="A77" s="5" t="n"/>
      <c r="B77" s="5" t="n"/>
      <c r="C77" s="20" t="n"/>
      <c r="D77" s="5" t="n"/>
      <c r="E77" s="21" t="n"/>
      <c r="F77" s="11">
        <f>IF(OR($C77="",$E77=""),"",WORKDAY($C$5,$E77,Holidays!$A$6:$A$55))</f>
        <v/>
      </c>
      <c r="G77" s="5" t="n"/>
      <c r="H77" s="19" t="n"/>
      <c r="I77" s="12">
        <f>IF(AND($G77="Done",$H77&lt;&gt;"",$F77&lt;&gt;""),MAX(0,$H77-$F77),"")</f>
        <v/>
      </c>
      <c r="J77" s="6">
        <f>IF(OR($C77="",$F77="",$G77="Done",$G77="N/A"),"",IF($C$6&gt;$F77,"OVERDUE",""))</f>
        <v/>
      </c>
      <c r="K77" s="5" t="n"/>
      <c r="L77" s="5" t="n"/>
      <c r="M77" s="19" t="n"/>
      <c r="N77" s="6">
        <f>IF($C77="","",IF($G77="N/A","N/A",IF(AND($G77="Done",$L77&lt;&gt;"",$M77&lt;&gt;""),"Signed off",IF($G77="Done","Awaiting review","Open"))))</f>
        <v/>
      </c>
    </row>
    <row r="78">
      <c r="A78" s="5" t="n"/>
      <c r="B78" s="5" t="n"/>
      <c r="C78" s="20" t="n"/>
      <c r="D78" s="5" t="n"/>
      <c r="E78" s="21" t="n"/>
      <c r="F78" s="11">
        <f>IF(OR($C78="",$E78=""),"",WORKDAY($C$5,$E78,Holidays!$A$6:$A$55))</f>
        <v/>
      </c>
      <c r="G78" s="5" t="n"/>
      <c r="H78" s="19" t="n"/>
      <c r="I78" s="12">
        <f>IF(AND($G78="Done",$H78&lt;&gt;"",$F78&lt;&gt;""),MAX(0,$H78-$F78),"")</f>
        <v/>
      </c>
      <c r="J78" s="6">
        <f>IF(OR($C78="",$F78="",$G78="Done",$G78="N/A"),"",IF($C$6&gt;$F78,"OVERDUE",""))</f>
        <v/>
      </c>
      <c r="K78" s="5" t="n"/>
      <c r="L78" s="5" t="n"/>
      <c r="M78" s="19" t="n"/>
      <c r="N78" s="6">
        <f>IF($C78="","",IF($G78="N/A","N/A",IF(AND($G78="Done",$L78&lt;&gt;"",$M78&lt;&gt;""),"Signed off",IF($G78="Done","Awaiting review","Open"))))</f>
        <v/>
      </c>
    </row>
    <row r="79">
      <c r="A79" s="5" t="n"/>
      <c r="B79" s="5" t="n"/>
      <c r="C79" s="20" t="n"/>
      <c r="D79" s="5" t="n"/>
      <c r="E79" s="21" t="n"/>
      <c r="F79" s="11">
        <f>IF(OR($C79="",$E79=""),"",WORKDAY($C$5,$E79,Holidays!$A$6:$A$55))</f>
        <v/>
      </c>
      <c r="G79" s="5" t="n"/>
      <c r="H79" s="19" t="n"/>
      <c r="I79" s="12">
        <f>IF(AND($G79="Done",$H79&lt;&gt;"",$F79&lt;&gt;""),MAX(0,$H79-$F79),"")</f>
        <v/>
      </c>
      <c r="J79" s="6">
        <f>IF(OR($C79="",$F79="",$G79="Done",$G79="N/A"),"",IF($C$6&gt;$F79,"OVERDUE",""))</f>
        <v/>
      </c>
      <c r="K79" s="5" t="n"/>
      <c r="L79" s="5" t="n"/>
      <c r="M79" s="19" t="n"/>
      <c r="N79" s="6">
        <f>IF($C79="","",IF($G79="N/A","N/A",IF(AND($G79="Done",$L79&lt;&gt;"",$M79&lt;&gt;""),"Signed off",IF($G79="Done","Awaiting review","Open"))))</f>
        <v/>
      </c>
    </row>
    <row r="80">
      <c r="A80" s="5" t="n"/>
      <c r="B80" s="5" t="n"/>
      <c r="C80" s="20" t="n"/>
      <c r="D80" s="5" t="n"/>
      <c r="E80" s="21" t="n"/>
      <c r="F80" s="11">
        <f>IF(OR($C80="",$E80=""),"",WORKDAY($C$5,$E80,Holidays!$A$6:$A$55))</f>
        <v/>
      </c>
      <c r="G80" s="5" t="n"/>
      <c r="H80" s="19" t="n"/>
      <c r="I80" s="12">
        <f>IF(AND($G80="Done",$H80&lt;&gt;"",$F80&lt;&gt;""),MAX(0,$H80-$F80),"")</f>
        <v/>
      </c>
      <c r="J80" s="6">
        <f>IF(OR($C80="",$F80="",$G80="Done",$G80="N/A"),"",IF($C$6&gt;$F80,"OVERDUE",""))</f>
        <v/>
      </c>
      <c r="K80" s="5" t="n"/>
      <c r="L80" s="5" t="n"/>
      <c r="M80" s="19" t="n"/>
      <c r="N80" s="6">
        <f>IF($C80="","",IF($G80="N/A","N/A",IF(AND($G80="Done",$L80&lt;&gt;"",$M80&lt;&gt;""),"Signed off",IF($G80="Done","Awaiting review","Open"))))</f>
        <v/>
      </c>
    </row>
    <row r="81">
      <c r="A81" s="5" t="n"/>
      <c r="B81" s="5" t="n"/>
      <c r="C81" s="20" t="n"/>
      <c r="D81" s="5" t="n"/>
      <c r="E81" s="21" t="n"/>
      <c r="F81" s="11">
        <f>IF(OR($C81="",$E81=""),"",WORKDAY($C$5,$E81,Holidays!$A$6:$A$55))</f>
        <v/>
      </c>
      <c r="G81" s="5" t="n"/>
      <c r="H81" s="19" t="n"/>
      <c r="I81" s="12">
        <f>IF(AND($G81="Done",$H81&lt;&gt;"",$F81&lt;&gt;""),MAX(0,$H81-$F81),"")</f>
        <v/>
      </c>
      <c r="J81" s="6">
        <f>IF(OR($C81="",$F81="",$G81="Done",$G81="N/A"),"",IF($C$6&gt;$F81,"OVERDUE",""))</f>
        <v/>
      </c>
      <c r="K81" s="5" t="n"/>
      <c r="L81" s="5" t="n"/>
      <c r="M81" s="19" t="n"/>
      <c r="N81" s="6">
        <f>IF($C81="","",IF($G81="N/A","N/A",IF(AND($G81="Done",$L81&lt;&gt;"",$M81&lt;&gt;""),"Signed off",IF($G81="Done","Awaiting review","Open"))))</f>
        <v/>
      </c>
    </row>
    <row r="82">
      <c r="A82" s="5" t="n"/>
      <c r="B82" s="5" t="n"/>
      <c r="C82" s="20" t="n"/>
      <c r="D82" s="5" t="n"/>
      <c r="E82" s="21" t="n"/>
      <c r="F82" s="11">
        <f>IF(OR($C82="",$E82=""),"",WORKDAY($C$5,$E82,Holidays!$A$6:$A$55))</f>
        <v/>
      </c>
      <c r="G82" s="5" t="n"/>
      <c r="H82" s="19" t="n"/>
      <c r="I82" s="12">
        <f>IF(AND($G82="Done",$H82&lt;&gt;"",$F82&lt;&gt;""),MAX(0,$H82-$F82),"")</f>
        <v/>
      </c>
      <c r="J82" s="6">
        <f>IF(OR($C82="",$F82="",$G82="Done",$G82="N/A"),"",IF($C$6&gt;$F82,"OVERDUE",""))</f>
        <v/>
      </c>
      <c r="K82" s="5" t="n"/>
      <c r="L82" s="5" t="n"/>
      <c r="M82" s="19" t="n"/>
      <c r="N82" s="6">
        <f>IF($C82="","",IF($G82="N/A","N/A",IF(AND($G82="Done",$L82&lt;&gt;"",$M82&lt;&gt;""),"Signed off",IF($G82="Done","Awaiting review","Open"))))</f>
        <v/>
      </c>
    </row>
    <row r="83">
      <c r="A83" s="5" t="n"/>
      <c r="B83" s="5" t="n"/>
      <c r="C83" s="20" t="n"/>
      <c r="D83" s="5" t="n"/>
      <c r="E83" s="21" t="n"/>
      <c r="F83" s="11">
        <f>IF(OR($C83="",$E83=""),"",WORKDAY($C$5,$E83,Holidays!$A$6:$A$55))</f>
        <v/>
      </c>
      <c r="G83" s="5" t="n"/>
      <c r="H83" s="19" t="n"/>
      <c r="I83" s="12">
        <f>IF(AND($G83="Done",$H83&lt;&gt;"",$F83&lt;&gt;""),MAX(0,$H83-$F83),"")</f>
        <v/>
      </c>
      <c r="J83" s="6">
        <f>IF(OR($C83="",$F83="",$G83="Done",$G83="N/A"),"",IF($C$6&gt;$F83,"OVERDUE",""))</f>
        <v/>
      </c>
      <c r="K83" s="5" t="n"/>
      <c r="L83" s="5" t="n"/>
      <c r="M83" s="19" t="n"/>
      <c r="N83" s="6">
        <f>IF($C83="","",IF($G83="N/A","N/A",IF(AND($G83="Done",$L83&lt;&gt;"",$M83&lt;&gt;""),"Signed off",IF($G83="Done","Awaiting review","Open"))))</f>
        <v/>
      </c>
    </row>
    <row r="84">
      <c r="A84" s="5" t="n"/>
      <c r="B84" s="5" t="n"/>
      <c r="C84" s="20" t="n"/>
      <c r="D84" s="5" t="n"/>
      <c r="E84" s="21" t="n"/>
      <c r="F84" s="11">
        <f>IF(OR($C84="",$E84=""),"",WORKDAY($C$5,$E84,Holidays!$A$6:$A$55))</f>
        <v/>
      </c>
      <c r="G84" s="5" t="n"/>
      <c r="H84" s="19" t="n"/>
      <c r="I84" s="12">
        <f>IF(AND($G84="Done",$H84&lt;&gt;"",$F84&lt;&gt;""),MAX(0,$H84-$F84),"")</f>
        <v/>
      </c>
      <c r="J84" s="6">
        <f>IF(OR($C84="",$F84="",$G84="Done",$G84="N/A"),"",IF($C$6&gt;$F84,"OVERDUE",""))</f>
        <v/>
      </c>
      <c r="K84" s="5" t="n"/>
      <c r="L84" s="5" t="n"/>
      <c r="M84" s="19" t="n"/>
      <c r="N84" s="6">
        <f>IF($C84="","",IF($G84="N/A","N/A",IF(AND($G84="Done",$L84&lt;&gt;"",$M84&lt;&gt;""),"Signed off",IF($G84="Done","Awaiting review","Open"))))</f>
        <v/>
      </c>
    </row>
    <row r="85">
      <c r="A85" s="5" t="n"/>
      <c r="B85" s="5" t="n"/>
      <c r="C85" s="20" t="n"/>
      <c r="D85" s="5" t="n"/>
      <c r="E85" s="21" t="n"/>
      <c r="F85" s="11">
        <f>IF(OR($C85="",$E85=""),"",WORKDAY($C$5,$E85,Holidays!$A$6:$A$55))</f>
        <v/>
      </c>
      <c r="G85" s="5" t="n"/>
      <c r="H85" s="19" t="n"/>
      <c r="I85" s="12">
        <f>IF(AND($G85="Done",$H85&lt;&gt;"",$F85&lt;&gt;""),MAX(0,$H85-$F85),"")</f>
        <v/>
      </c>
      <c r="J85" s="6">
        <f>IF(OR($C85="",$F85="",$G85="Done",$G85="N/A"),"",IF($C$6&gt;$F85,"OVERDUE",""))</f>
        <v/>
      </c>
      <c r="K85" s="5" t="n"/>
      <c r="L85" s="5" t="n"/>
      <c r="M85" s="19" t="n"/>
      <c r="N85" s="6">
        <f>IF($C85="","",IF($G85="N/A","N/A",IF(AND($G85="Done",$L85&lt;&gt;"",$M85&lt;&gt;""),"Signed off",IF($G85="Done","Awaiting review","Open"))))</f>
        <v/>
      </c>
    </row>
    <row r="86">
      <c r="A86" s="5" t="n"/>
      <c r="B86" s="5" t="n"/>
      <c r="C86" s="20" t="n"/>
      <c r="D86" s="5" t="n"/>
      <c r="E86" s="21" t="n"/>
      <c r="F86" s="11">
        <f>IF(OR($C86="",$E86=""),"",WORKDAY($C$5,$E86,Holidays!$A$6:$A$55))</f>
        <v/>
      </c>
      <c r="G86" s="5" t="n"/>
      <c r="H86" s="19" t="n"/>
      <c r="I86" s="12">
        <f>IF(AND($G86="Done",$H86&lt;&gt;"",$F86&lt;&gt;""),MAX(0,$H86-$F86),"")</f>
        <v/>
      </c>
      <c r="J86" s="6">
        <f>IF(OR($C86="",$F86="",$G86="Done",$G86="N/A"),"",IF($C$6&gt;$F86,"OVERDUE",""))</f>
        <v/>
      </c>
      <c r="K86" s="5" t="n"/>
      <c r="L86" s="5" t="n"/>
      <c r="M86" s="19" t="n"/>
      <c r="N86" s="6">
        <f>IF($C86="","",IF($G86="N/A","N/A",IF(AND($G86="Done",$L86&lt;&gt;"",$M86&lt;&gt;""),"Signed off",IF($G86="Done","Awaiting review","Open"))))</f>
        <v/>
      </c>
    </row>
    <row r="87">
      <c r="A87" s="5" t="n"/>
      <c r="B87" s="5" t="n"/>
      <c r="C87" s="20" t="n"/>
      <c r="D87" s="5" t="n"/>
      <c r="E87" s="21" t="n"/>
      <c r="F87" s="11">
        <f>IF(OR($C87="",$E87=""),"",WORKDAY($C$5,$E87,Holidays!$A$6:$A$55))</f>
        <v/>
      </c>
      <c r="G87" s="5" t="n"/>
      <c r="H87" s="19" t="n"/>
      <c r="I87" s="12">
        <f>IF(AND($G87="Done",$H87&lt;&gt;"",$F87&lt;&gt;""),MAX(0,$H87-$F87),"")</f>
        <v/>
      </c>
      <c r="J87" s="6">
        <f>IF(OR($C87="",$F87="",$G87="Done",$G87="N/A"),"",IF($C$6&gt;$F87,"OVERDUE",""))</f>
        <v/>
      </c>
      <c r="K87" s="5" t="n"/>
      <c r="L87" s="5" t="n"/>
      <c r="M87" s="19" t="n"/>
      <c r="N87" s="6">
        <f>IF($C87="","",IF($G87="N/A","N/A",IF(AND($G87="Done",$L87&lt;&gt;"",$M87&lt;&gt;""),"Signed off",IF($G87="Done","Awaiting review","Open"))))</f>
        <v/>
      </c>
    </row>
    <row r="88">
      <c r="A88" s="5" t="n"/>
      <c r="B88" s="5" t="n"/>
      <c r="C88" s="20" t="n"/>
      <c r="D88" s="5" t="n"/>
      <c r="E88" s="21" t="n"/>
      <c r="F88" s="11">
        <f>IF(OR($C88="",$E88=""),"",WORKDAY($C$5,$E88,Holidays!$A$6:$A$55))</f>
        <v/>
      </c>
      <c r="G88" s="5" t="n"/>
      <c r="H88" s="19" t="n"/>
      <c r="I88" s="12">
        <f>IF(AND($G88="Done",$H88&lt;&gt;"",$F88&lt;&gt;""),MAX(0,$H88-$F88),"")</f>
        <v/>
      </c>
      <c r="J88" s="6">
        <f>IF(OR($C88="",$F88="",$G88="Done",$G88="N/A"),"",IF($C$6&gt;$F88,"OVERDUE",""))</f>
        <v/>
      </c>
      <c r="K88" s="5" t="n"/>
      <c r="L88" s="5" t="n"/>
      <c r="M88" s="19" t="n"/>
      <c r="N88" s="6">
        <f>IF($C88="","",IF($G88="N/A","N/A",IF(AND($G88="Done",$L88&lt;&gt;"",$M88&lt;&gt;""),"Signed off",IF($G88="Done","Awaiting review","Open"))))</f>
        <v/>
      </c>
    </row>
    <row r="89">
      <c r="A89" s="5" t="n"/>
      <c r="B89" s="5" t="n"/>
      <c r="C89" s="20" t="n"/>
      <c r="D89" s="5" t="n"/>
      <c r="E89" s="21" t="n"/>
      <c r="F89" s="11">
        <f>IF(OR($C89="",$E89=""),"",WORKDAY($C$5,$E89,Holidays!$A$6:$A$55))</f>
        <v/>
      </c>
      <c r="G89" s="5" t="n"/>
      <c r="H89" s="19" t="n"/>
      <c r="I89" s="12">
        <f>IF(AND($G89="Done",$H89&lt;&gt;"",$F89&lt;&gt;""),MAX(0,$H89-$F89),"")</f>
        <v/>
      </c>
      <c r="J89" s="6">
        <f>IF(OR($C89="",$F89="",$G89="Done",$G89="N/A"),"",IF($C$6&gt;$F89,"OVERDUE",""))</f>
        <v/>
      </c>
      <c r="K89" s="5" t="n"/>
      <c r="L89" s="5" t="n"/>
      <c r="M89" s="19" t="n"/>
      <c r="N89" s="6">
        <f>IF($C89="","",IF($G89="N/A","N/A",IF(AND($G89="Done",$L89&lt;&gt;"",$M89&lt;&gt;""),"Signed off",IF($G89="Done","Awaiting review","Open"))))</f>
        <v/>
      </c>
    </row>
    <row r="90">
      <c r="A90" s="5" t="n"/>
      <c r="B90" s="5" t="n"/>
      <c r="C90" s="20" t="n"/>
      <c r="D90" s="5" t="n"/>
      <c r="E90" s="21" t="n"/>
      <c r="F90" s="11">
        <f>IF(OR($C90="",$E90=""),"",WORKDAY($C$5,$E90,Holidays!$A$6:$A$55))</f>
        <v/>
      </c>
      <c r="G90" s="5" t="n"/>
      <c r="H90" s="19" t="n"/>
      <c r="I90" s="12">
        <f>IF(AND($G90="Done",$H90&lt;&gt;"",$F90&lt;&gt;""),MAX(0,$H90-$F90),"")</f>
        <v/>
      </c>
      <c r="J90" s="6">
        <f>IF(OR($C90="",$F90="",$G90="Done",$G90="N/A"),"",IF($C$6&gt;$F90,"OVERDUE",""))</f>
        <v/>
      </c>
      <c r="K90" s="5" t="n"/>
      <c r="L90" s="5" t="n"/>
      <c r="M90" s="19" t="n"/>
      <c r="N90" s="6">
        <f>IF($C90="","",IF($G90="N/A","N/A",IF(AND($G90="Done",$L90&lt;&gt;"",$M90&lt;&gt;""),"Signed off",IF($G90="Done","Awaiting review","Open"))))</f>
        <v/>
      </c>
    </row>
    <row r="91">
      <c r="A91" s="5" t="n"/>
      <c r="B91" s="5" t="n"/>
      <c r="C91" s="20" t="n"/>
      <c r="D91" s="5" t="n"/>
      <c r="E91" s="21" t="n"/>
      <c r="F91" s="11">
        <f>IF(OR($C91="",$E91=""),"",WORKDAY($C$5,$E91,Holidays!$A$6:$A$55))</f>
        <v/>
      </c>
      <c r="G91" s="5" t="n"/>
      <c r="H91" s="19" t="n"/>
      <c r="I91" s="12">
        <f>IF(AND($G91="Done",$H91&lt;&gt;"",$F91&lt;&gt;""),MAX(0,$H91-$F91),"")</f>
        <v/>
      </c>
      <c r="J91" s="6">
        <f>IF(OR($C91="",$F91="",$G91="Done",$G91="N/A"),"",IF($C$6&gt;$F91,"OVERDUE",""))</f>
        <v/>
      </c>
      <c r="K91" s="5" t="n"/>
      <c r="L91" s="5" t="n"/>
      <c r="M91" s="19" t="n"/>
      <c r="N91" s="6">
        <f>IF($C91="","",IF($G91="N/A","N/A",IF(AND($G91="Done",$L91&lt;&gt;"",$M91&lt;&gt;""),"Signed off",IF($G91="Done","Awaiting review","Open"))))</f>
        <v/>
      </c>
    </row>
    <row r="92">
      <c r="A92" s="5" t="n"/>
      <c r="B92" s="5" t="n"/>
      <c r="C92" s="20" t="n"/>
      <c r="D92" s="5" t="n"/>
      <c r="E92" s="21" t="n"/>
      <c r="F92" s="11">
        <f>IF(OR($C92="",$E92=""),"",WORKDAY($C$5,$E92,Holidays!$A$6:$A$55))</f>
        <v/>
      </c>
      <c r="G92" s="5" t="n"/>
      <c r="H92" s="19" t="n"/>
      <c r="I92" s="12">
        <f>IF(AND($G92="Done",$H92&lt;&gt;"",$F92&lt;&gt;""),MAX(0,$H92-$F92),"")</f>
        <v/>
      </c>
      <c r="J92" s="6">
        <f>IF(OR($C92="",$F92="",$G92="Done",$G92="N/A"),"",IF($C$6&gt;$F92,"OVERDUE",""))</f>
        <v/>
      </c>
      <c r="K92" s="5" t="n"/>
      <c r="L92" s="5" t="n"/>
      <c r="M92" s="19" t="n"/>
      <c r="N92" s="6">
        <f>IF($C92="","",IF($G92="N/A","N/A",IF(AND($G92="Done",$L92&lt;&gt;"",$M92&lt;&gt;""),"Signed off",IF($G92="Done","Awaiting review","Open"))))</f>
        <v/>
      </c>
    </row>
    <row r="93">
      <c r="A93" s="5" t="n"/>
      <c r="B93" s="5" t="n"/>
      <c r="C93" s="20" t="n"/>
      <c r="D93" s="5" t="n"/>
      <c r="E93" s="21" t="n"/>
      <c r="F93" s="11">
        <f>IF(OR($C93="",$E93=""),"",WORKDAY($C$5,$E93,Holidays!$A$6:$A$55))</f>
        <v/>
      </c>
      <c r="G93" s="5" t="n"/>
      <c r="H93" s="19" t="n"/>
      <c r="I93" s="12">
        <f>IF(AND($G93="Done",$H93&lt;&gt;"",$F93&lt;&gt;""),MAX(0,$H93-$F93),"")</f>
        <v/>
      </c>
      <c r="J93" s="6">
        <f>IF(OR($C93="",$F93="",$G93="Done",$G93="N/A"),"",IF($C$6&gt;$F93,"OVERDUE",""))</f>
        <v/>
      </c>
      <c r="K93" s="5" t="n"/>
      <c r="L93" s="5" t="n"/>
      <c r="M93" s="19" t="n"/>
      <c r="N93" s="6">
        <f>IF($C93="","",IF($G93="N/A","N/A",IF(AND($G93="Done",$L93&lt;&gt;"",$M93&lt;&gt;""),"Signed off",IF($G93="Done","Awaiting review","Open"))))</f>
        <v/>
      </c>
    </row>
    <row r="94">
      <c r="A94" s="5" t="n"/>
      <c r="B94" s="5" t="n"/>
      <c r="C94" s="20" t="n"/>
      <c r="D94" s="5" t="n"/>
      <c r="E94" s="21" t="n"/>
      <c r="F94" s="11">
        <f>IF(OR($C94="",$E94=""),"",WORKDAY($C$5,$E94,Holidays!$A$6:$A$55))</f>
        <v/>
      </c>
      <c r="G94" s="5" t="n"/>
      <c r="H94" s="19" t="n"/>
      <c r="I94" s="12">
        <f>IF(AND($G94="Done",$H94&lt;&gt;"",$F94&lt;&gt;""),MAX(0,$H94-$F94),"")</f>
        <v/>
      </c>
      <c r="J94" s="6">
        <f>IF(OR($C94="",$F94="",$G94="Done",$G94="N/A"),"",IF($C$6&gt;$F94,"OVERDUE",""))</f>
        <v/>
      </c>
      <c r="K94" s="5" t="n"/>
      <c r="L94" s="5" t="n"/>
      <c r="M94" s="19" t="n"/>
      <c r="N94" s="6">
        <f>IF($C94="","",IF($G94="N/A","N/A",IF(AND($G94="Done",$L94&lt;&gt;"",$M94&lt;&gt;""),"Signed off",IF($G94="Done","Awaiting review","Open"))))</f>
        <v/>
      </c>
    </row>
    <row r="95">
      <c r="A95" s="5" t="n"/>
      <c r="B95" s="5" t="n"/>
      <c r="C95" s="20" t="n"/>
      <c r="D95" s="5" t="n"/>
      <c r="E95" s="21" t="n"/>
      <c r="F95" s="11">
        <f>IF(OR($C95="",$E95=""),"",WORKDAY($C$5,$E95,Holidays!$A$6:$A$55))</f>
        <v/>
      </c>
      <c r="G95" s="5" t="n"/>
      <c r="H95" s="19" t="n"/>
      <c r="I95" s="12">
        <f>IF(AND($G95="Done",$H95&lt;&gt;"",$F95&lt;&gt;""),MAX(0,$H95-$F95),"")</f>
        <v/>
      </c>
      <c r="J95" s="6">
        <f>IF(OR($C95="",$F95="",$G95="Done",$G95="N/A"),"",IF($C$6&gt;$F95,"OVERDUE",""))</f>
        <v/>
      </c>
      <c r="K95" s="5" t="n"/>
      <c r="L95" s="5" t="n"/>
      <c r="M95" s="19" t="n"/>
      <c r="N95" s="6">
        <f>IF($C95="","",IF($G95="N/A","N/A",IF(AND($G95="Done",$L95&lt;&gt;"",$M95&lt;&gt;""),"Signed off",IF($G95="Done","Awaiting review","Open"))))</f>
        <v/>
      </c>
    </row>
    <row r="96">
      <c r="A96" s="5" t="n"/>
      <c r="B96" s="5" t="n"/>
      <c r="C96" s="20" t="n"/>
      <c r="D96" s="5" t="n"/>
      <c r="E96" s="21" t="n"/>
      <c r="F96" s="11">
        <f>IF(OR($C96="",$E96=""),"",WORKDAY($C$5,$E96,Holidays!$A$6:$A$55))</f>
        <v/>
      </c>
      <c r="G96" s="5" t="n"/>
      <c r="H96" s="19" t="n"/>
      <c r="I96" s="12">
        <f>IF(AND($G96="Done",$H96&lt;&gt;"",$F96&lt;&gt;""),MAX(0,$H96-$F96),"")</f>
        <v/>
      </c>
      <c r="J96" s="6">
        <f>IF(OR($C96="",$F96="",$G96="Done",$G96="N/A"),"",IF($C$6&gt;$F96,"OVERDUE",""))</f>
        <v/>
      </c>
      <c r="K96" s="5" t="n"/>
      <c r="L96" s="5" t="n"/>
      <c r="M96" s="19" t="n"/>
      <c r="N96" s="6">
        <f>IF($C96="","",IF($G96="N/A","N/A",IF(AND($G96="Done",$L96&lt;&gt;"",$M96&lt;&gt;""),"Signed off",IF($G96="Done","Awaiting review","Open"))))</f>
        <v/>
      </c>
    </row>
    <row r="97">
      <c r="A97" s="5" t="n"/>
      <c r="B97" s="5" t="n"/>
      <c r="C97" s="20" t="n"/>
      <c r="D97" s="5" t="n"/>
      <c r="E97" s="21" t="n"/>
      <c r="F97" s="11">
        <f>IF(OR($C97="",$E97=""),"",WORKDAY($C$5,$E97,Holidays!$A$6:$A$55))</f>
        <v/>
      </c>
      <c r="G97" s="5" t="n"/>
      <c r="H97" s="19" t="n"/>
      <c r="I97" s="12">
        <f>IF(AND($G97="Done",$H97&lt;&gt;"",$F97&lt;&gt;""),MAX(0,$H97-$F97),"")</f>
        <v/>
      </c>
      <c r="J97" s="6">
        <f>IF(OR($C97="",$F97="",$G97="Done",$G97="N/A"),"",IF($C$6&gt;$F97,"OVERDUE",""))</f>
        <v/>
      </c>
      <c r="K97" s="5" t="n"/>
      <c r="L97" s="5" t="n"/>
      <c r="M97" s="19" t="n"/>
      <c r="N97" s="6">
        <f>IF($C97="","",IF($G97="N/A","N/A",IF(AND($G97="Done",$L97&lt;&gt;"",$M97&lt;&gt;""),"Signed off",IF($G97="Done","Awaiting review","Open"))))</f>
        <v/>
      </c>
    </row>
    <row r="98">
      <c r="A98" s="5" t="n"/>
      <c r="B98" s="5" t="n"/>
      <c r="C98" s="20" t="n"/>
      <c r="D98" s="5" t="n"/>
      <c r="E98" s="21" t="n"/>
      <c r="F98" s="11">
        <f>IF(OR($C98="",$E98=""),"",WORKDAY($C$5,$E98,Holidays!$A$6:$A$55))</f>
        <v/>
      </c>
      <c r="G98" s="5" t="n"/>
      <c r="H98" s="19" t="n"/>
      <c r="I98" s="12">
        <f>IF(AND($G98="Done",$H98&lt;&gt;"",$F98&lt;&gt;""),MAX(0,$H98-$F98),"")</f>
        <v/>
      </c>
      <c r="J98" s="6">
        <f>IF(OR($C98="",$F98="",$G98="Done",$G98="N/A"),"",IF($C$6&gt;$F98,"OVERDUE",""))</f>
        <v/>
      </c>
      <c r="K98" s="5" t="n"/>
      <c r="L98" s="5" t="n"/>
      <c r="M98" s="19" t="n"/>
      <c r="N98" s="6">
        <f>IF($C98="","",IF($G98="N/A","N/A",IF(AND($G98="Done",$L98&lt;&gt;"",$M98&lt;&gt;""),"Signed off",IF($G98="Done","Awaiting review","Open"))))</f>
        <v/>
      </c>
    </row>
    <row r="99">
      <c r="A99" s="5" t="n"/>
      <c r="B99" s="5" t="n"/>
      <c r="C99" s="20" t="n"/>
      <c r="D99" s="5" t="n"/>
      <c r="E99" s="21" t="n"/>
      <c r="F99" s="11">
        <f>IF(OR($C99="",$E99=""),"",WORKDAY($C$5,$E99,Holidays!$A$6:$A$55))</f>
        <v/>
      </c>
      <c r="G99" s="5" t="n"/>
      <c r="H99" s="19" t="n"/>
      <c r="I99" s="12">
        <f>IF(AND($G99="Done",$H99&lt;&gt;"",$F99&lt;&gt;""),MAX(0,$H99-$F99),"")</f>
        <v/>
      </c>
      <c r="J99" s="6">
        <f>IF(OR($C99="",$F99="",$G99="Done",$G99="N/A"),"",IF($C$6&gt;$F99,"OVERDUE",""))</f>
        <v/>
      </c>
      <c r="K99" s="5" t="n"/>
      <c r="L99" s="5" t="n"/>
      <c r="M99" s="19" t="n"/>
      <c r="N99" s="6">
        <f>IF($C99="","",IF($G99="N/A","N/A",IF(AND($G99="Done",$L99&lt;&gt;"",$M99&lt;&gt;""),"Signed off",IF($G99="Done","Awaiting review","Open"))))</f>
        <v/>
      </c>
    </row>
    <row r="100">
      <c r="A100" s="5" t="n"/>
      <c r="B100" s="5" t="n"/>
      <c r="C100" s="20" t="n"/>
      <c r="D100" s="5" t="n"/>
      <c r="E100" s="21" t="n"/>
      <c r="F100" s="11">
        <f>IF(OR($C100="",$E100=""),"",WORKDAY($C$5,$E100,Holidays!$A$6:$A$55))</f>
        <v/>
      </c>
      <c r="G100" s="5" t="n"/>
      <c r="H100" s="19" t="n"/>
      <c r="I100" s="12">
        <f>IF(AND($G100="Done",$H100&lt;&gt;"",$F100&lt;&gt;""),MAX(0,$H100-$F100),"")</f>
        <v/>
      </c>
      <c r="J100" s="6">
        <f>IF(OR($C100="",$F100="",$G100="Done",$G100="N/A"),"",IF($C$6&gt;$F100,"OVERDUE",""))</f>
        <v/>
      </c>
      <c r="K100" s="5" t="n"/>
      <c r="L100" s="5" t="n"/>
      <c r="M100" s="19" t="n"/>
      <c r="N100" s="6">
        <f>IF($C100="","",IF($G100="N/A","N/A",IF(AND($G100="Done",$L100&lt;&gt;"",$M100&lt;&gt;""),"Signed off",IF($G100="Done","Awaiting review","Open"))))</f>
        <v/>
      </c>
    </row>
    <row r="101">
      <c r="A101" s="5" t="n"/>
      <c r="B101" s="5" t="n"/>
      <c r="C101" s="20" t="n"/>
      <c r="D101" s="5" t="n"/>
      <c r="E101" s="21" t="n"/>
      <c r="F101" s="11">
        <f>IF(OR($C101="",$E101=""),"",WORKDAY($C$5,$E101,Holidays!$A$6:$A$55))</f>
        <v/>
      </c>
      <c r="G101" s="5" t="n"/>
      <c r="H101" s="19" t="n"/>
      <c r="I101" s="12">
        <f>IF(AND($G101="Done",$H101&lt;&gt;"",$F101&lt;&gt;""),MAX(0,$H101-$F101),"")</f>
        <v/>
      </c>
      <c r="J101" s="6">
        <f>IF(OR($C101="",$F101="",$G101="Done",$G101="N/A"),"",IF($C$6&gt;$F101,"OVERDUE",""))</f>
        <v/>
      </c>
      <c r="K101" s="5" t="n"/>
      <c r="L101" s="5" t="n"/>
      <c r="M101" s="19" t="n"/>
      <c r="N101" s="6">
        <f>IF($C101="","",IF($G101="N/A","N/A",IF(AND($G101="Done",$L101&lt;&gt;"",$M101&lt;&gt;""),"Signed off",IF($G101="Done","Awaiting review","Open"))))</f>
        <v/>
      </c>
    </row>
    <row r="102">
      <c r="A102" s="5" t="n"/>
      <c r="B102" s="5" t="n"/>
      <c r="C102" s="20" t="n"/>
      <c r="D102" s="5" t="n"/>
      <c r="E102" s="21" t="n"/>
      <c r="F102" s="11">
        <f>IF(OR($C102="",$E102=""),"",WORKDAY($C$5,$E102,Holidays!$A$6:$A$55))</f>
        <v/>
      </c>
      <c r="G102" s="5" t="n"/>
      <c r="H102" s="19" t="n"/>
      <c r="I102" s="12">
        <f>IF(AND($G102="Done",$H102&lt;&gt;"",$F102&lt;&gt;""),MAX(0,$H102-$F102),"")</f>
        <v/>
      </c>
      <c r="J102" s="6">
        <f>IF(OR($C102="",$F102="",$G102="Done",$G102="N/A"),"",IF($C$6&gt;$F102,"OVERDUE",""))</f>
        <v/>
      </c>
      <c r="K102" s="5" t="n"/>
      <c r="L102" s="5" t="n"/>
      <c r="M102" s="19" t="n"/>
      <c r="N102" s="6">
        <f>IF($C102="","",IF($G102="N/A","N/A",IF(AND($G102="Done",$L102&lt;&gt;"",$M102&lt;&gt;""),"Signed off",IF($G102="Done","Awaiting review","Open"))))</f>
        <v/>
      </c>
    </row>
    <row r="103">
      <c r="A103" s="5" t="n"/>
      <c r="B103" s="5" t="n"/>
      <c r="C103" s="20" t="n"/>
      <c r="D103" s="5" t="n"/>
      <c r="E103" s="21" t="n"/>
      <c r="F103" s="11">
        <f>IF(OR($C103="",$E103=""),"",WORKDAY($C$5,$E103,Holidays!$A$6:$A$55))</f>
        <v/>
      </c>
      <c r="G103" s="5" t="n"/>
      <c r="H103" s="19" t="n"/>
      <c r="I103" s="12">
        <f>IF(AND($G103="Done",$H103&lt;&gt;"",$F103&lt;&gt;""),MAX(0,$H103-$F103),"")</f>
        <v/>
      </c>
      <c r="J103" s="6">
        <f>IF(OR($C103="",$F103="",$G103="Done",$G103="N/A"),"",IF($C$6&gt;$F103,"OVERDUE",""))</f>
        <v/>
      </c>
      <c r="K103" s="5" t="n"/>
      <c r="L103" s="5" t="n"/>
      <c r="M103" s="19" t="n"/>
      <c r="N103" s="6">
        <f>IF($C103="","",IF($G103="N/A","N/A",IF(AND($G103="Done",$L103&lt;&gt;"",$M103&lt;&gt;""),"Signed off",IF($G103="Done","Awaiting review","Open"))))</f>
        <v/>
      </c>
    </row>
    <row r="104">
      <c r="A104" s="5" t="n"/>
      <c r="B104" s="5" t="n"/>
      <c r="C104" s="20" t="n"/>
      <c r="D104" s="5" t="n"/>
      <c r="E104" s="21" t="n"/>
      <c r="F104" s="11">
        <f>IF(OR($C104="",$E104=""),"",WORKDAY($C$5,$E104,Holidays!$A$6:$A$55))</f>
        <v/>
      </c>
      <c r="G104" s="5" t="n"/>
      <c r="H104" s="19" t="n"/>
      <c r="I104" s="12">
        <f>IF(AND($G104="Done",$H104&lt;&gt;"",$F104&lt;&gt;""),MAX(0,$H104-$F104),"")</f>
        <v/>
      </c>
      <c r="J104" s="6">
        <f>IF(OR($C104="",$F104="",$G104="Done",$G104="N/A"),"",IF($C$6&gt;$F104,"OVERDUE",""))</f>
        <v/>
      </c>
      <c r="K104" s="5" t="n"/>
      <c r="L104" s="5" t="n"/>
      <c r="M104" s="19" t="n"/>
      <c r="N104" s="6">
        <f>IF($C104="","",IF($G104="N/A","N/A",IF(AND($G104="Done",$L104&lt;&gt;"",$M104&lt;&gt;""),"Signed off",IF($G104="Done","Awaiting review","Open"))))</f>
        <v/>
      </c>
    </row>
    <row r="105">
      <c r="A105" s="5" t="n"/>
      <c r="B105" s="5" t="n"/>
      <c r="C105" s="20" t="n"/>
      <c r="D105" s="5" t="n"/>
      <c r="E105" s="21" t="n"/>
      <c r="F105" s="11">
        <f>IF(OR($C105="",$E105=""),"",WORKDAY($C$5,$E105,Holidays!$A$6:$A$55))</f>
        <v/>
      </c>
      <c r="G105" s="5" t="n"/>
      <c r="H105" s="19" t="n"/>
      <c r="I105" s="12">
        <f>IF(AND($G105="Done",$H105&lt;&gt;"",$F105&lt;&gt;""),MAX(0,$H105-$F105),"")</f>
        <v/>
      </c>
      <c r="J105" s="6">
        <f>IF(OR($C105="",$F105="",$G105="Done",$G105="N/A"),"",IF($C$6&gt;$F105,"OVERDUE",""))</f>
        <v/>
      </c>
      <c r="K105" s="5" t="n"/>
      <c r="L105" s="5" t="n"/>
      <c r="M105" s="19" t="n"/>
      <c r="N105" s="6">
        <f>IF($C105="","",IF($G105="N/A","N/A",IF(AND($G105="Done",$L105&lt;&gt;"",$M105&lt;&gt;""),"Signed off",IF($G105="Done","Awaiting review","Open"))))</f>
        <v/>
      </c>
    </row>
    <row r="106">
      <c r="A106" s="5" t="n"/>
      <c r="B106" s="5" t="n"/>
      <c r="C106" s="20" t="n"/>
      <c r="D106" s="5" t="n"/>
      <c r="E106" s="21" t="n"/>
      <c r="F106" s="11">
        <f>IF(OR($C106="",$E106=""),"",WORKDAY($C$5,$E106,Holidays!$A$6:$A$55))</f>
        <v/>
      </c>
      <c r="G106" s="5" t="n"/>
      <c r="H106" s="19" t="n"/>
      <c r="I106" s="12">
        <f>IF(AND($G106="Done",$H106&lt;&gt;"",$F106&lt;&gt;""),MAX(0,$H106-$F106),"")</f>
        <v/>
      </c>
      <c r="J106" s="6">
        <f>IF(OR($C106="",$F106="",$G106="Done",$G106="N/A"),"",IF($C$6&gt;$F106,"OVERDUE",""))</f>
        <v/>
      </c>
      <c r="K106" s="5" t="n"/>
      <c r="L106" s="5" t="n"/>
      <c r="M106" s="19" t="n"/>
      <c r="N106" s="6">
        <f>IF($C106="","",IF($G106="N/A","N/A",IF(AND($G106="Done",$L106&lt;&gt;"",$M106&lt;&gt;""),"Signed off",IF($G106="Done","Awaiting review","Open"))))</f>
        <v/>
      </c>
    </row>
    <row r="107">
      <c r="A107" s="5" t="n"/>
      <c r="B107" s="5" t="n"/>
      <c r="C107" s="20" t="n"/>
      <c r="D107" s="5" t="n"/>
      <c r="E107" s="21" t="n"/>
      <c r="F107" s="11">
        <f>IF(OR($C107="",$E107=""),"",WORKDAY($C$5,$E107,Holidays!$A$6:$A$55))</f>
        <v/>
      </c>
      <c r="G107" s="5" t="n"/>
      <c r="H107" s="19" t="n"/>
      <c r="I107" s="12">
        <f>IF(AND($G107="Done",$H107&lt;&gt;"",$F107&lt;&gt;""),MAX(0,$H107-$F107),"")</f>
        <v/>
      </c>
      <c r="J107" s="6">
        <f>IF(OR($C107="",$F107="",$G107="Done",$G107="N/A"),"",IF($C$6&gt;$F107,"OVERDUE",""))</f>
        <v/>
      </c>
      <c r="K107" s="5" t="n"/>
      <c r="L107" s="5" t="n"/>
      <c r="M107" s="19" t="n"/>
      <c r="N107" s="6">
        <f>IF($C107="","",IF($G107="N/A","N/A",IF(AND($G107="Done",$L107&lt;&gt;"",$M107&lt;&gt;""),"Signed off",IF($G107="Done","Awaiting review","Open"))))</f>
        <v/>
      </c>
    </row>
    <row r="108">
      <c r="A108" s="5" t="n"/>
      <c r="B108" s="5" t="n"/>
      <c r="C108" s="20" t="n"/>
      <c r="D108" s="5" t="n"/>
      <c r="E108" s="21" t="n"/>
      <c r="F108" s="11">
        <f>IF(OR($C108="",$E108=""),"",WORKDAY($C$5,$E108,Holidays!$A$6:$A$55))</f>
        <v/>
      </c>
      <c r="G108" s="5" t="n"/>
      <c r="H108" s="19" t="n"/>
      <c r="I108" s="12">
        <f>IF(AND($G108="Done",$H108&lt;&gt;"",$F108&lt;&gt;""),MAX(0,$H108-$F108),"")</f>
        <v/>
      </c>
      <c r="J108" s="6">
        <f>IF(OR($C108="",$F108="",$G108="Done",$G108="N/A"),"",IF($C$6&gt;$F108,"OVERDUE",""))</f>
        <v/>
      </c>
      <c r="K108" s="5" t="n"/>
      <c r="L108" s="5" t="n"/>
      <c r="M108" s="19" t="n"/>
      <c r="N108" s="6">
        <f>IF($C108="","",IF($G108="N/A","N/A",IF(AND($G108="Done",$L108&lt;&gt;"",$M108&lt;&gt;""),"Signed off",IF($G108="Done","Awaiting review","Open"))))</f>
        <v/>
      </c>
    </row>
    <row r="110">
      <c r="A110" s="8" t="inlineStr">
        <is>
          <t>Template by Skyline Nexus ERP · nexus.alskyline.com</t>
        </is>
      </c>
    </row>
  </sheetData>
  <autoFilter ref="A8:N108"/>
  <mergeCells count="3">
    <mergeCell ref="A4:B4"/>
    <mergeCell ref="A6:B6"/>
    <mergeCell ref="A5:B5"/>
  </mergeCells>
  <conditionalFormatting sqref="G9:G108">
    <cfRule type="cellIs" priority="1" operator="equal" dxfId="0">
      <formula>"Done"</formula>
    </cfRule>
    <cfRule type="cellIs" priority="2" operator="equal" dxfId="1">
      <formula>"Blocked"</formula>
    </cfRule>
    <cfRule type="cellIs" priority="3" operator="equal" dxfId="2">
      <formula>"In progress"</formula>
    </cfRule>
  </conditionalFormatting>
  <conditionalFormatting sqref="J9:J108">
    <cfRule type="cellIs" priority="4" operator="equal" dxfId="1">
      <formula>"OVERDUE"</formula>
    </cfRule>
  </conditionalFormatting>
  <conditionalFormatting sqref="N9:N108">
    <cfRule type="cellIs" priority="5" operator="equal" dxfId="0">
      <formula>"Signed off"</formula>
    </cfRule>
    <cfRule type="cellIs" priority="6" operator="equal" dxfId="2">
      <formula>"Awaiting review"</formula>
    </cfRule>
  </conditionalFormatting>
  <dataValidations count="1">
    <dataValidation sqref="G9:G108" showDropDown="0" showInputMessage="0" showErrorMessage="1" allowBlank="1" error="Pick a value from the list." type="list">
      <formula1>"Not started,In progress,Blocked,Done,N/A"</formula1>
    </dataValidation>
  </dataValidations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8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</cols>
  <sheetData>
    <row r="1">
      <c r="A1" s="1" t="inlineStr">
        <is>
          <t>Public holidays</t>
        </is>
      </c>
    </row>
    <row r="2">
      <c r="A2" s="17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Dates listed here are skipped when due dates are calculated.</t>
        </is>
      </c>
    </row>
    <row r="5">
      <c r="A5" s="9" t="inlineStr">
        <is>
          <t>Date</t>
        </is>
      </c>
      <c r="B5" s="9" t="inlineStr">
        <is>
          <t>Holiday</t>
        </is>
      </c>
    </row>
    <row r="6">
      <c r="A6" s="19" t="n">
        <v>46381</v>
      </c>
      <c r="B6" s="5" t="inlineStr">
        <is>
          <t>Christmas Day (example)</t>
        </is>
      </c>
    </row>
    <row r="7">
      <c r="A7" s="19" t="n">
        <v>46388</v>
      </c>
      <c r="B7" s="5" t="inlineStr">
        <is>
          <t>New Year's Day (example)</t>
        </is>
      </c>
    </row>
    <row r="8">
      <c r="A8" s="19" t="n"/>
      <c r="B8" s="5" t="n"/>
    </row>
    <row r="9">
      <c r="A9" s="19" t="n"/>
      <c r="B9" s="5" t="n"/>
    </row>
    <row r="10">
      <c r="A10" s="19" t="n"/>
      <c r="B10" s="5" t="n"/>
    </row>
    <row r="11">
      <c r="A11" s="19" t="n"/>
      <c r="B11" s="5" t="n"/>
    </row>
    <row r="12">
      <c r="A12" s="19" t="n"/>
      <c r="B12" s="5" t="n"/>
    </row>
    <row r="13">
      <c r="A13" s="19" t="n"/>
      <c r="B13" s="5" t="n"/>
    </row>
    <row r="14">
      <c r="A14" s="19" t="n"/>
      <c r="B14" s="5" t="n"/>
    </row>
    <row r="15">
      <c r="A15" s="19" t="n"/>
      <c r="B15" s="5" t="n"/>
    </row>
    <row r="16">
      <c r="A16" s="19" t="n"/>
      <c r="B16" s="5" t="n"/>
    </row>
    <row r="17">
      <c r="A17" s="19" t="n"/>
      <c r="B17" s="5" t="n"/>
    </row>
    <row r="18">
      <c r="A18" s="19" t="n"/>
      <c r="B18" s="5" t="n"/>
    </row>
    <row r="19">
      <c r="A19" s="19" t="n"/>
      <c r="B19" s="5" t="n"/>
    </row>
    <row r="20">
      <c r="A20" s="19" t="n"/>
      <c r="B20" s="5" t="n"/>
    </row>
    <row r="21">
      <c r="A21" s="19" t="n"/>
      <c r="B21" s="5" t="n"/>
    </row>
    <row r="22">
      <c r="A22" s="19" t="n"/>
      <c r="B22" s="5" t="n"/>
    </row>
    <row r="23">
      <c r="A23" s="19" t="n"/>
      <c r="B23" s="5" t="n"/>
    </row>
    <row r="24">
      <c r="A24" s="19" t="n"/>
      <c r="B24" s="5" t="n"/>
    </row>
    <row r="25">
      <c r="A25" s="19" t="n"/>
      <c r="B25" s="5" t="n"/>
    </row>
    <row r="26">
      <c r="A26" s="19" t="n"/>
      <c r="B26" s="5" t="n"/>
    </row>
    <row r="27">
      <c r="A27" s="19" t="n"/>
      <c r="B27" s="5" t="n"/>
    </row>
    <row r="28">
      <c r="A28" s="19" t="n"/>
      <c r="B28" s="5" t="n"/>
    </row>
    <row r="29">
      <c r="A29" s="19" t="n"/>
      <c r="B29" s="5" t="n"/>
    </row>
    <row r="30">
      <c r="A30" s="19" t="n"/>
      <c r="B30" s="5" t="n"/>
    </row>
    <row r="31">
      <c r="A31" s="19" t="n"/>
      <c r="B31" s="5" t="n"/>
    </row>
    <row r="32">
      <c r="A32" s="19" t="n"/>
      <c r="B32" s="5" t="n"/>
    </row>
    <row r="33">
      <c r="A33" s="19" t="n"/>
      <c r="B33" s="5" t="n"/>
    </row>
    <row r="34">
      <c r="A34" s="19" t="n"/>
      <c r="B34" s="5" t="n"/>
    </row>
    <row r="35">
      <c r="A35" s="19" t="n"/>
      <c r="B35" s="5" t="n"/>
    </row>
    <row r="36">
      <c r="A36" s="19" t="n"/>
      <c r="B36" s="5" t="n"/>
    </row>
    <row r="37">
      <c r="A37" s="19" t="n"/>
      <c r="B37" s="5" t="n"/>
    </row>
    <row r="38">
      <c r="A38" s="19" t="n"/>
      <c r="B38" s="5" t="n"/>
    </row>
    <row r="39">
      <c r="A39" s="19" t="n"/>
      <c r="B39" s="5" t="n"/>
    </row>
    <row r="40">
      <c r="A40" s="19" t="n"/>
      <c r="B40" s="5" t="n"/>
    </row>
    <row r="41">
      <c r="A41" s="19" t="n"/>
      <c r="B41" s="5" t="n"/>
    </row>
    <row r="42">
      <c r="A42" s="19" t="n"/>
      <c r="B42" s="5" t="n"/>
    </row>
    <row r="43">
      <c r="A43" s="19" t="n"/>
      <c r="B43" s="5" t="n"/>
    </row>
    <row r="44">
      <c r="A44" s="19" t="n"/>
      <c r="B44" s="5" t="n"/>
    </row>
    <row r="45">
      <c r="A45" s="19" t="n"/>
      <c r="B45" s="5" t="n"/>
    </row>
    <row r="46">
      <c r="A46" s="19" t="n"/>
      <c r="B46" s="5" t="n"/>
    </row>
    <row r="47">
      <c r="A47" s="19" t="n"/>
      <c r="B47" s="5" t="n"/>
    </row>
    <row r="48">
      <c r="A48" s="19" t="n"/>
      <c r="B48" s="5" t="n"/>
    </row>
    <row r="49">
      <c r="A49" s="19" t="n"/>
      <c r="B49" s="5" t="n"/>
    </row>
    <row r="50">
      <c r="A50" s="19" t="n"/>
      <c r="B50" s="5" t="n"/>
    </row>
    <row r="51">
      <c r="A51" s="19" t="n"/>
      <c r="B51" s="5" t="n"/>
    </row>
    <row r="52">
      <c r="A52" s="19" t="n"/>
      <c r="B52" s="5" t="n"/>
    </row>
    <row r="53">
      <c r="A53" s="19" t="n"/>
      <c r="B53" s="5" t="n"/>
    </row>
    <row r="54">
      <c r="A54" s="19" t="n"/>
      <c r="B54" s="5" t="n"/>
    </row>
    <row r="55">
      <c r="A55" s="19" t="n"/>
      <c r="B55" s="5" t="n"/>
    </row>
    <row r="58">
      <c r="A58" s="8" t="inlineStr">
        <is>
          <t>Template by Skyline Nexus ERP · nexus.alskyline.com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Skyline Nexus ERP</dc:creator>
  <dc:title>Month-end close checklist</dc:title>
  <dc:subject>Free accounting template</dc:subject>
  <dcterms:created xsi:type="dcterms:W3CDTF">2026-09-25T23:52:52Z</dcterms:created>
  <dcterms:modified xsi:type="dcterms:W3CDTF">2026-09-25T23:52:52Z</dcterms:modified>
</cp:coreProperties>
</file>